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filterPrivacy="1"/>
  <xr:revisionPtr revIDLastSave="0" documentId="13_ncr:1_{7D76DA3C-7FCF-426A-963D-C6783EDB0B62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Vīrieši šautene" sheetId="1" r:id="rId1"/>
    <sheet name="Sievietes šautene" sheetId="2" r:id="rId2"/>
    <sheet name="Pistole" sheetId="3" r:id="rId3"/>
    <sheet name="Sheet1" sheetId="9" r:id="rId4"/>
    <sheet name="Vārdi" sheetId="8" r:id="rId5"/>
    <sheet name="Šautene V. Kopā" sheetId="5" state="hidden" r:id="rId6"/>
    <sheet name="Šautene S. Kopā" sheetId="6" state="hidden" r:id="rId7"/>
    <sheet name="Pistole kopā" sheetId="7" state="hidden" r:id="rId8"/>
    <sheet name="šautene kopā" sheetId="4" state="hidden" r:id="rId9"/>
  </sheets>
  <definedNames>
    <definedName name="_xlnm.Print_Area" localSheetId="2">Pistole!$A$1:$Q$27</definedName>
    <definedName name="_xlnm.Print_Area" localSheetId="1">'Sievietes šautene'!$A$1:$Q$10</definedName>
    <definedName name="_xlnm.Print_Area" localSheetId="0">'Vīrieši šautene'!$A$1:$Q$13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4" i="3" l="1"/>
  <c r="K24" i="3" s="1"/>
  <c r="J10" i="3"/>
  <c r="J16" i="3"/>
  <c r="J12" i="3"/>
  <c r="Q40" i="9"/>
  <c r="P40" i="9"/>
  <c r="O40" i="9"/>
  <c r="N40" i="9"/>
  <c r="K40" i="9"/>
  <c r="J40" i="9"/>
  <c r="G40" i="9"/>
  <c r="F40" i="9"/>
  <c r="Q39" i="9"/>
  <c r="P39" i="9"/>
  <c r="O39" i="9"/>
  <c r="N39" i="9"/>
  <c r="K39" i="9"/>
  <c r="J39" i="9"/>
  <c r="G39" i="9"/>
  <c r="F39" i="9"/>
  <c r="Q38" i="9"/>
  <c r="P38" i="9"/>
  <c r="O38" i="9"/>
  <c r="N38" i="9"/>
  <c r="K38" i="9"/>
  <c r="J38" i="9"/>
  <c r="G38" i="9"/>
  <c r="F38" i="9"/>
  <c r="Q37" i="9"/>
  <c r="P37" i="9"/>
  <c r="O37" i="9"/>
  <c r="N37" i="9"/>
  <c r="K37" i="9"/>
  <c r="J37" i="9"/>
  <c r="G37" i="9"/>
  <c r="F37" i="9"/>
  <c r="Q36" i="9"/>
  <c r="P36" i="9"/>
  <c r="O36" i="9"/>
  <c r="N36" i="9"/>
  <c r="K36" i="9"/>
  <c r="J36" i="9"/>
  <c r="G36" i="9"/>
  <c r="F36" i="9"/>
  <c r="Q35" i="9"/>
  <c r="P35" i="9"/>
  <c r="O35" i="9"/>
  <c r="N35" i="9"/>
  <c r="K35" i="9"/>
  <c r="J35" i="9"/>
  <c r="G35" i="9"/>
  <c r="F35" i="9"/>
  <c r="Q34" i="9"/>
  <c r="P34" i="9"/>
  <c r="O34" i="9"/>
  <c r="N34" i="9"/>
  <c r="K34" i="9"/>
  <c r="J34" i="9"/>
  <c r="G34" i="9"/>
  <c r="F34" i="9"/>
  <c r="Q33" i="9"/>
  <c r="P33" i="9"/>
  <c r="O33" i="9"/>
  <c r="N33" i="9"/>
  <c r="K33" i="9"/>
  <c r="J33" i="9"/>
  <c r="G33" i="9"/>
  <c r="F33" i="9"/>
  <c r="Q32" i="9"/>
  <c r="P32" i="9"/>
  <c r="O32" i="9"/>
  <c r="N32" i="9"/>
  <c r="K32" i="9"/>
  <c r="J32" i="9"/>
  <c r="G32" i="9"/>
  <c r="F32" i="9"/>
  <c r="Q31" i="9"/>
  <c r="P31" i="9"/>
  <c r="O31" i="9"/>
  <c r="N31" i="9"/>
  <c r="K31" i="9"/>
  <c r="J31" i="9"/>
  <c r="G31" i="9"/>
  <c r="F31" i="9"/>
  <c r="Q30" i="9"/>
  <c r="P30" i="9"/>
  <c r="O30" i="9"/>
  <c r="N30" i="9"/>
  <c r="K30" i="9"/>
  <c r="J30" i="9"/>
  <c r="G30" i="9"/>
  <c r="F30" i="9"/>
  <c r="Q29" i="9"/>
  <c r="P29" i="9"/>
  <c r="O29" i="9"/>
  <c r="N29" i="9"/>
  <c r="K29" i="9"/>
  <c r="J29" i="9"/>
  <c r="G29" i="9"/>
  <c r="F29" i="9"/>
  <c r="Q28" i="9"/>
  <c r="P28" i="9"/>
  <c r="O28" i="9"/>
  <c r="N28" i="9"/>
  <c r="K28" i="9"/>
  <c r="J28" i="9"/>
  <c r="G28" i="9"/>
  <c r="F28" i="9"/>
  <c r="Q27" i="9"/>
  <c r="P27" i="9"/>
  <c r="O27" i="9"/>
  <c r="N27" i="9"/>
  <c r="K27" i="9"/>
  <c r="J27" i="9"/>
  <c r="G27" i="9"/>
  <c r="F27" i="9"/>
  <c r="Q26" i="9"/>
  <c r="P26" i="9"/>
  <c r="O26" i="9"/>
  <c r="N26" i="9"/>
  <c r="K26" i="9"/>
  <c r="J26" i="9"/>
  <c r="G26" i="9"/>
  <c r="F26" i="9"/>
  <c r="Q25" i="9"/>
  <c r="P25" i="9"/>
  <c r="O25" i="9"/>
  <c r="N25" i="9"/>
  <c r="K25" i="9"/>
  <c r="J25" i="9"/>
  <c r="G25" i="9"/>
  <c r="F25" i="9"/>
  <c r="Q24" i="9"/>
  <c r="P24" i="9"/>
  <c r="O24" i="9"/>
  <c r="N24" i="9"/>
  <c r="K24" i="9"/>
  <c r="G24" i="9"/>
  <c r="F24" i="9"/>
  <c r="Q23" i="9"/>
  <c r="P23" i="9"/>
  <c r="O23" i="9"/>
  <c r="N23" i="9"/>
  <c r="K23" i="9"/>
  <c r="J23" i="9"/>
  <c r="G23" i="9"/>
  <c r="F23" i="9"/>
  <c r="Q22" i="9"/>
  <c r="P22" i="9"/>
  <c r="O22" i="9"/>
  <c r="N22" i="9"/>
  <c r="K22" i="9"/>
  <c r="J22" i="9"/>
  <c r="G22" i="9"/>
  <c r="F22" i="9"/>
  <c r="Q21" i="9"/>
  <c r="P21" i="9"/>
  <c r="O21" i="9"/>
  <c r="N21" i="9"/>
  <c r="K21" i="9"/>
  <c r="J21" i="9"/>
  <c r="G21" i="9"/>
  <c r="F21" i="9"/>
  <c r="Q20" i="9"/>
  <c r="P20" i="9"/>
  <c r="O20" i="9"/>
  <c r="N20" i="9"/>
  <c r="K20" i="9"/>
  <c r="J20" i="9"/>
  <c r="G20" i="9"/>
  <c r="F20" i="9"/>
  <c r="Q19" i="9"/>
  <c r="P19" i="9"/>
  <c r="O19" i="9"/>
  <c r="N19" i="9"/>
  <c r="K19" i="9"/>
  <c r="J19" i="9"/>
  <c r="G19" i="9"/>
  <c r="F19" i="9"/>
  <c r="Q18" i="9"/>
  <c r="P18" i="9"/>
  <c r="O18" i="9"/>
  <c r="N18" i="9"/>
  <c r="K18" i="9"/>
  <c r="J18" i="9"/>
  <c r="G18" i="9"/>
  <c r="F18" i="9"/>
  <c r="Q17" i="9"/>
  <c r="P17" i="9"/>
  <c r="O17" i="9"/>
  <c r="N17" i="9"/>
  <c r="K17" i="9"/>
  <c r="J17" i="9"/>
  <c r="G17" i="9"/>
  <c r="F17" i="9"/>
  <c r="Q16" i="9"/>
  <c r="P16" i="9"/>
  <c r="O16" i="9"/>
  <c r="N16" i="9"/>
  <c r="K16" i="9"/>
  <c r="J16" i="9"/>
  <c r="G16" i="9"/>
  <c r="F16" i="9"/>
  <c r="Q15" i="9"/>
  <c r="P15" i="9"/>
  <c r="O15" i="9"/>
  <c r="N15" i="9"/>
  <c r="K15" i="9"/>
  <c r="J15" i="9"/>
  <c r="G15" i="9"/>
  <c r="F15" i="9"/>
  <c r="Q14" i="9"/>
  <c r="P14" i="9"/>
  <c r="O14" i="9"/>
  <c r="N14" i="9"/>
  <c r="K14" i="9"/>
  <c r="J14" i="9"/>
  <c r="G14" i="9"/>
  <c r="F14" i="9"/>
  <c r="Q13" i="9"/>
  <c r="P13" i="9"/>
  <c r="O13" i="9"/>
  <c r="N13" i="9"/>
  <c r="K13" i="9"/>
  <c r="J13" i="9"/>
  <c r="G13" i="9"/>
  <c r="F13" i="9"/>
  <c r="Q12" i="9"/>
  <c r="P12" i="9"/>
  <c r="O12" i="9"/>
  <c r="N12" i="9"/>
  <c r="K12" i="9"/>
  <c r="J12" i="9"/>
  <c r="G12" i="9"/>
  <c r="F12" i="9"/>
  <c r="Q11" i="9"/>
  <c r="P11" i="9"/>
  <c r="O11" i="9"/>
  <c r="N11" i="9"/>
  <c r="K11" i="9"/>
  <c r="J11" i="9"/>
  <c r="G11" i="9"/>
  <c r="F11" i="9"/>
  <c r="Q10" i="9"/>
  <c r="P10" i="9"/>
  <c r="O10" i="9"/>
  <c r="N10" i="9"/>
  <c r="K10" i="9"/>
  <c r="J10" i="9"/>
  <c r="G10" i="9"/>
  <c r="F10" i="9"/>
  <c r="Q9" i="9"/>
  <c r="P9" i="9"/>
  <c r="O9" i="9"/>
  <c r="N9" i="9"/>
  <c r="K9" i="9"/>
  <c r="J9" i="9"/>
  <c r="G9" i="9"/>
  <c r="F9" i="9"/>
  <c r="Q8" i="9"/>
  <c r="P8" i="9"/>
  <c r="O8" i="9"/>
  <c r="N8" i="9"/>
  <c r="K8" i="9"/>
  <c r="J8" i="9"/>
  <c r="G8" i="9"/>
  <c r="F8" i="9"/>
  <c r="Q7" i="9"/>
  <c r="P7" i="9"/>
  <c r="O7" i="9"/>
  <c r="N7" i="9"/>
  <c r="K7" i="9"/>
  <c r="J7" i="9"/>
  <c r="G7" i="9"/>
  <c r="F7" i="9"/>
  <c r="N6" i="9"/>
  <c r="O6" i="9" s="1"/>
  <c r="P6" i="9" s="1"/>
  <c r="J6" i="9"/>
  <c r="K6" i="9" s="1"/>
  <c r="F6" i="9"/>
  <c r="G6" i="9" s="1"/>
  <c r="N5" i="9"/>
  <c r="O5" i="9" s="1"/>
  <c r="P5" i="9" s="1"/>
  <c r="Q5" i="9" s="1"/>
  <c r="J5" i="9"/>
  <c r="K5" i="9" s="1"/>
  <c r="F5" i="9"/>
  <c r="G5" i="9" s="1"/>
  <c r="F35" i="3"/>
  <c r="F36" i="3"/>
  <c r="F37" i="3"/>
  <c r="F38" i="3"/>
  <c r="F39" i="3"/>
  <c r="F40" i="3"/>
  <c r="G35" i="3"/>
  <c r="G36" i="3"/>
  <c r="G37" i="3"/>
  <c r="G38" i="3"/>
  <c r="G39" i="3"/>
  <c r="G40" i="3"/>
  <c r="J40" i="3"/>
  <c r="J35" i="3"/>
  <c r="J36" i="3"/>
  <c r="J37" i="3"/>
  <c r="J38" i="3"/>
  <c r="J39" i="3"/>
  <c r="K35" i="3"/>
  <c r="K36" i="3"/>
  <c r="K37" i="3"/>
  <c r="K38" i="3"/>
  <c r="K39" i="3"/>
  <c r="K40" i="3"/>
  <c r="N35" i="3"/>
  <c r="N36" i="3"/>
  <c r="N37" i="3"/>
  <c r="N38" i="3"/>
  <c r="N39" i="3"/>
  <c r="N40" i="3"/>
  <c r="O35" i="3"/>
  <c r="O36" i="3"/>
  <c r="O37" i="3"/>
  <c r="O38" i="3"/>
  <c r="O39" i="3"/>
  <c r="O40" i="3"/>
  <c r="P35" i="3"/>
  <c r="P36" i="3"/>
  <c r="P37" i="3"/>
  <c r="P38" i="3"/>
  <c r="P39" i="3"/>
  <c r="P40" i="3"/>
  <c r="Q35" i="3"/>
  <c r="Q36" i="3"/>
  <c r="Q37" i="3"/>
  <c r="Q38" i="3"/>
  <c r="Q39" i="3"/>
  <c r="Q40" i="3"/>
  <c r="F24" i="3"/>
  <c r="F25" i="3"/>
  <c r="F26" i="3"/>
  <c r="F27" i="3"/>
  <c r="F28" i="3"/>
  <c r="F29" i="3"/>
  <c r="F30" i="3"/>
  <c r="F31" i="3"/>
  <c r="F32" i="3"/>
  <c r="F33" i="3"/>
  <c r="F34" i="3"/>
  <c r="Q28" i="3"/>
  <c r="N5" i="3"/>
  <c r="O5" i="3" s="1"/>
  <c r="N6" i="3"/>
  <c r="O6" i="3" s="1"/>
  <c r="N7" i="3"/>
  <c r="O7" i="3" s="1"/>
  <c r="N8" i="3"/>
  <c r="O8" i="3" s="1"/>
  <c r="N9" i="3"/>
  <c r="O9" i="3" s="1"/>
  <c r="N10" i="3"/>
  <c r="O10" i="3" s="1"/>
  <c r="N11" i="3"/>
  <c r="O11" i="3" s="1"/>
  <c r="N13" i="3"/>
  <c r="O13" i="3" s="1"/>
  <c r="N14" i="3"/>
  <c r="O14" i="3" s="1"/>
  <c r="N15" i="3"/>
  <c r="O15" i="3" s="1"/>
  <c r="N16" i="3"/>
  <c r="O16" i="3" s="1"/>
  <c r="N17" i="3"/>
  <c r="O17" i="3" s="1"/>
  <c r="N18" i="3"/>
  <c r="O18" i="3" s="1"/>
  <c r="N19" i="3"/>
  <c r="O19" i="3" s="1"/>
  <c r="N20" i="3"/>
  <c r="O20" i="3" s="1"/>
  <c r="N21" i="3"/>
  <c r="O21" i="3" s="1"/>
  <c r="N22" i="3"/>
  <c r="O22" i="3" s="1"/>
  <c r="N23" i="3"/>
  <c r="O23" i="3" s="1"/>
  <c r="N24" i="3"/>
  <c r="O24" i="3" s="1"/>
  <c r="N25" i="3"/>
  <c r="O25" i="3" s="1"/>
  <c r="N26" i="3"/>
  <c r="O26" i="3" s="1"/>
  <c r="N27" i="3"/>
  <c r="O27" i="3" s="1"/>
  <c r="N28" i="3"/>
  <c r="J9" i="3"/>
  <c r="J6" i="3"/>
  <c r="J7" i="3"/>
  <c r="J8" i="3"/>
  <c r="J11" i="3"/>
  <c r="J13" i="3"/>
  <c r="J14" i="3"/>
  <c r="J15" i="3"/>
  <c r="J17" i="3"/>
  <c r="J18" i="3"/>
  <c r="J19" i="3"/>
  <c r="J20" i="3"/>
  <c r="J21" i="3"/>
  <c r="J22" i="3"/>
  <c r="J23" i="3"/>
  <c r="J25" i="3"/>
  <c r="J26" i="3"/>
  <c r="J27" i="3"/>
  <c r="J28" i="3"/>
  <c r="J29" i="3"/>
  <c r="J30" i="3"/>
  <c r="J31" i="3"/>
  <c r="J32" i="3"/>
  <c r="J33" i="3"/>
  <c r="J34" i="3"/>
  <c r="N12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5" i="3"/>
  <c r="J5" i="3"/>
  <c r="N29" i="3"/>
  <c r="N30" i="3"/>
  <c r="N31" i="3"/>
  <c r="N32" i="3"/>
  <c r="N33" i="3"/>
  <c r="N34" i="3"/>
  <c r="Q34" i="3"/>
  <c r="Q33" i="3"/>
  <c r="Q32" i="3"/>
  <c r="Q31" i="3"/>
  <c r="Q30" i="3"/>
  <c r="Q29" i="3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J9" i="2"/>
  <c r="K9" i="2" s="1"/>
  <c r="J8" i="2"/>
  <c r="K8" i="2" s="1"/>
  <c r="J10" i="2"/>
  <c r="K10" i="2" s="1"/>
  <c r="J6" i="2"/>
  <c r="K6" i="2" s="1"/>
  <c r="J7" i="2"/>
  <c r="K7" i="2" s="1"/>
  <c r="J11" i="2"/>
  <c r="J12" i="2"/>
  <c r="J13" i="2"/>
  <c r="J14" i="2"/>
  <c r="J15" i="2"/>
  <c r="J16" i="2"/>
  <c r="J17" i="2"/>
  <c r="J18" i="2"/>
  <c r="J19" i="2"/>
  <c r="J20" i="2"/>
  <c r="J21" i="2"/>
  <c r="J22" i="2"/>
  <c r="J23" i="2"/>
  <c r="J24" i="2"/>
  <c r="J25" i="2"/>
  <c r="J26" i="2"/>
  <c r="J27" i="2"/>
  <c r="J28" i="2"/>
  <c r="J29" i="2"/>
  <c r="J30" i="2"/>
  <c r="J31" i="2"/>
  <c r="J32" i="2"/>
  <c r="J33" i="2"/>
  <c r="J34" i="2"/>
  <c r="G11" i="2"/>
  <c r="G12" i="2"/>
  <c r="G13" i="2"/>
  <c r="G14" i="2"/>
  <c r="G15" i="2"/>
  <c r="G16" i="2"/>
  <c r="G17" i="2"/>
  <c r="G18" i="2"/>
  <c r="G19" i="2"/>
  <c r="G20" i="2"/>
  <c r="G21" i="2"/>
  <c r="G22" i="2"/>
  <c r="G23" i="2"/>
  <c r="G24" i="2"/>
  <c r="G25" i="2"/>
  <c r="G27" i="2"/>
  <c r="G28" i="2"/>
  <c r="G29" i="2"/>
  <c r="G30" i="2"/>
  <c r="G31" i="2"/>
  <c r="G32" i="2"/>
  <c r="G33" i="2"/>
  <c r="G34" i="2"/>
  <c r="F9" i="2"/>
  <c r="G9" i="2" s="1"/>
  <c r="F8" i="2"/>
  <c r="G8" i="2" s="1"/>
  <c r="F10" i="2"/>
  <c r="G10" i="2" s="1"/>
  <c r="F6" i="2"/>
  <c r="G6" i="2" s="1"/>
  <c r="F7" i="2"/>
  <c r="G7" i="2" s="1"/>
  <c r="F11" i="2"/>
  <c r="F12" i="2"/>
  <c r="F13" i="2"/>
  <c r="F14" i="2"/>
  <c r="F15" i="2"/>
  <c r="F16" i="2"/>
  <c r="F17" i="2"/>
  <c r="F18" i="2"/>
  <c r="F19" i="2"/>
  <c r="F20" i="2"/>
  <c r="F21" i="2"/>
  <c r="F22" i="2"/>
  <c r="F23" i="2"/>
  <c r="F24" i="2"/>
  <c r="F25" i="2"/>
  <c r="F26" i="2"/>
  <c r="G26" i="2" s="1"/>
  <c r="F27" i="2"/>
  <c r="F28" i="2"/>
  <c r="F29" i="2"/>
  <c r="F30" i="2"/>
  <c r="F31" i="2"/>
  <c r="F32" i="2"/>
  <c r="F33" i="2"/>
  <c r="F34" i="2"/>
  <c r="P28" i="3"/>
  <c r="O28" i="3"/>
  <c r="O29" i="3"/>
  <c r="O30" i="3"/>
  <c r="O31" i="3"/>
  <c r="O32" i="3"/>
  <c r="O33" i="3"/>
  <c r="L5" i="7"/>
  <c r="L6" i="7"/>
  <c r="L7" i="7"/>
  <c r="L8" i="7"/>
  <c r="L9" i="7"/>
  <c r="L10" i="7"/>
  <c r="L11" i="7"/>
  <c r="M7" i="7" s="1"/>
  <c r="L12" i="7"/>
  <c r="L13" i="7"/>
  <c r="L14" i="7"/>
  <c r="L15" i="7"/>
  <c r="L16" i="7"/>
  <c r="L17" i="7"/>
  <c r="L18" i="7"/>
  <c r="L19" i="7"/>
  <c r="L20" i="7"/>
  <c r="M20" i="7" s="1"/>
  <c r="L21" i="7"/>
  <c r="L22" i="7"/>
  <c r="L23" i="7"/>
  <c r="L24" i="7"/>
  <c r="L25" i="7"/>
  <c r="L26" i="7"/>
  <c r="L27" i="7"/>
  <c r="L28" i="7"/>
  <c r="M28" i="7" s="1"/>
  <c r="L29" i="7"/>
  <c r="L30" i="7"/>
  <c r="L4" i="7"/>
  <c r="M31" i="7"/>
  <c r="Q6" i="9" l="1"/>
  <c r="M8" i="7"/>
  <c r="M23" i="7"/>
  <c r="M15" i="7"/>
  <c r="M30" i="7"/>
  <c r="M22" i="7"/>
  <c r="M14" i="7"/>
  <c r="M6" i="7"/>
  <c r="M21" i="7"/>
  <c r="M5" i="7"/>
  <c r="M29" i="7"/>
  <c r="M13" i="7"/>
  <c r="M12" i="7"/>
  <c r="M27" i="7"/>
  <c r="M19" i="7"/>
  <c r="M11" i="7"/>
  <c r="M26" i="7"/>
  <c r="M18" i="7"/>
  <c r="M10" i="7"/>
  <c r="M4" i="7"/>
  <c r="M25" i="7"/>
  <c r="M17" i="7"/>
  <c r="M9" i="7"/>
  <c r="M32" i="7"/>
  <c r="M24" i="7"/>
  <c r="M16" i="7"/>
  <c r="L5" i="6" l="1"/>
  <c r="M5" i="6" s="1"/>
  <c r="L6" i="6"/>
  <c r="M6" i="6" s="1"/>
  <c r="L7" i="6"/>
  <c r="M7" i="6" s="1"/>
  <c r="L8" i="6"/>
  <c r="M8" i="6" s="1"/>
  <c r="L9" i="6"/>
  <c r="M9" i="6" s="1"/>
  <c r="L4" i="6"/>
  <c r="M4" i="6" s="1"/>
  <c r="L13" i="5"/>
  <c r="L12" i="5"/>
  <c r="L5" i="5"/>
  <c r="L6" i="5"/>
  <c r="L7" i="5"/>
  <c r="L4" i="5"/>
  <c r="L9" i="5"/>
  <c r="L8" i="5"/>
  <c r="L10" i="5"/>
  <c r="L14" i="5"/>
  <c r="L15" i="5"/>
  <c r="L11" i="5"/>
  <c r="F5" i="2"/>
  <c r="G5" i="2" s="1"/>
  <c r="J5" i="2"/>
  <c r="K5" i="2" s="1"/>
  <c r="N5" i="2"/>
  <c r="O5" i="2" s="1"/>
  <c r="N9" i="2"/>
  <c r="O9" i="2" s="1"/>
  <c r="N8" i="2"/>
  <c r="O8" i="2" s="1"/>
  <c r="N10" i="2"/>
  <c r="O10" i="2" s="1"/>
  <c r="N6" i="2"/>
  <c r="O6" i="2" s="1"/>
  <c r="N7" i="2"/>
  <c r="O7" i="2" s="1"/>
  <c r="N11" i="2"/>
  <c r="O11" i="2"/>
  <c r="N12" i="2"/>
  <c r="O12" i="2"/>
  <c r="N13" i="2"/>
  <c r="O13" i="2"/>
  <c r="N14" i="2"/>
  <c r="O14" i="2"/>
  <c r="N15" i="2"/>
  <c r="O15" i="2"/>
  <c r="N16" i="2"/>
  <c r="O16" i="2"/>
  <c r="N17" i="2"/>
  <c r="O17" i="2"/>
  <c r="N18" i="2"/>
  <c r="O18" i="2"/>
  <c r="N19" i="2"/>
  <c r="O19" i="2"/>
  <c r="N20" i="2"/>
  <c r="O20" i="2"/>
  <c r="N21" i="2"/>
  <c r="O21" i="2"/>
  <c r="N22" i="2"/>
  <c r="O22" i="2"/>
  <c r="N23" i="2"/>
  <c r="O23" i="2"/>
  <c r="N24" i="2"/>
  <c r="O24" i="2"/>
  <c r="N25" i="2"/>
  <c r="O25" i="2"/>
  <c r="N26" i="2"/>
  <c r="O26" i="2"/>
  <c r="N27" i="2"/>
  <c r="O27" i="2"/>
  <c r="N28" i="2"/>
  <c r="O28" i="2"/>
  <c r="N29" i="2"/>
  <c r="O29" i="2"/>
  <c r="N30" i="2"/>
  <c r="O30" i="2"/>
  <c r="N31" i="2"/>
  <c r="O31" i="2"/>
  <c r="N32" i="2"/>
  <c r="O32" i="2"/>
  <c r="N33" i="2"/>
  <c r="O33" i="2"/>
  <c r="N34" i="2"/>
  <c r="O34" i="2"/>
  <c r="Q11" i="2"/>
  <c r="Q12" i="2"/>
  <c r="Q13" i="2"/>
  <c r="Q14" i="2"/>
  <c r="Q15" i="2"/>
  <c r="F7" i="1"/>
  <c r="G7" i="1" s="1"/>
  <c r="F5" i="1"/>
  <c r="G5" i="1" s="1"/>
  <c r="F12" i="1"/>
  <c r="G12" i="1" s="1"/>
  <c r="F11" i="1"/>
  <c r="G11" i="1" s="1"/>
  <c r="F10" i="1"/>
  <c r="F9" i="1"/>
  <c r="F14" i="1"/>
  <c r="F15" i="1"/>
  <c r="F16" i="1"/>
  <c r="F17" i="1"/>
  <c r="F18" i="1"/>
  <c r="F19" i="1"/>
  <c r="Q16" i="1"/>
  <c r="Q17" i="1"/>
  <c r="Q18" i="1"/>
  <c r="Q19" i="1"/>
  <c r="Q20" i="1"/>
  <c r="Q21" i="1"/>
  <c r="Q22" i="1"/>
  <c r="Q23" i="1"/>
  <c r="Q24" i="1"/>
  <c r="M8" i="5" l="1"/>
  <c r="M9" i="5"/>
  <c r="M14" i="5"/>
  <c r="M13" i="5"/>
  <c r="M7" i="5"/>
  <c r="M15" i="5"/>
  <c r="M5" i="5"/>
  <c r="M6" i="5"/>
  <c r="M11" i="5"/>
  <c r="M10" i="5"/>
  <c r="M4" i="5"/>
  <c r="M12" i="5"/>
  <c r="K9" i="3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9" i="1"/>
  <c r="O34" i="3"/>
  <c r="K27" i="3"/>
  <c r="K28" i="3"/>
  <c r="K29" i="3"/>
  <c r="K30" i="3"/>
  <c r="K31" i="3"/>
  <c r="K32" i="3"/>
  <c r="K33" i="3"/>
  <c r="K34" i="3"/>
  <c r="K6" i="3"/>
  <c r="K7" i="3"/>
  <c r="K8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5" i="3"/>
  <c r="K26" i="3"/>
  <c r="P34" i="4"/>
  <c r="O34" i="4"/>
  <c r="N34" i="4"/>
  <c r="M34" i="4"/>
  <c r="J34" i="4"/>
  <c r="I34" i="4"/>
  <c r="F34" i="4"/>
  <c r="E34" i="4"/>
  <c r="P33" i="4"/>
  <c r="O33" i="4"/>
  <c r="N33" i="4"/>
  <c r="M33" i="4"/>
  <c r="J33" i="4"/>
  <c r="I33" i="4"/>
  <c r="F33" i="4"/>
  <c r="E33" i="4"/>
  <c r="P32" i="4"/>
  <c r="O32" i="4"/>
  <c r="N32" i="4"/>
  <c r="M32" i="4"/>
  <c r="J32" i="4"/>
  <c r="I32" i="4"/>
  <c r="F32" i="4"/>
  <c r="E32" i="4"/>
  <c r="P31" i="4"/>
  <c r="O31" i="4"/>
  <c r="N31" i="4"/>
  <c r="M31" i="4"/>
  <c r="J31" i="4"/>
  <c r="I31" i="4"/>
  <c r="F31" i="4"/>
  <c r="E31" i="4"/>
  <c r="P30" i="4"/>
  <c r="O30" i="4"/>
  <c r="N30" i="4"/>
  <c r="M30" i="4"/>
  <c r="J30" i="4"/>
  <c r="I30" i="4"/>
  <c r="F30" i="4"/>
  <c r="E30" i="4"/>
  <c r="P29" i="4"/>
  <c r="O29" i="4"/>
  <c r="N29" i="4"/>
  <c r="M29" i="4"/>
  <c r="J29" i="4"/>
  <c r="I29" i="4"/>
  <c r="F29" i="4"/>
  <c r="E29" i="4"/>
  <c r="P28" i="4"/>
  <c r="O28" i="4"/>
  <c r="N28" i="4"/>
  <c r="M28" i="4"/>
  <c r="J28" i="4"/>
  <c r="I28" i="4"/>
  <c r="F28" i="4"/>
  <c r="E28" i="4"/>
  <c r="P27" i="4"/>
  <c r="O27" i="4"/>
  <c r="N27" i="4"/>
  <c r="M27" i="4"/>
  <c r="J27" i="4"/>
  <c r="I27" i="4"/>
  <c r="F27" i="4"/>
  <c r="E27" i="4"/>
  <c r="P26" i="4"/>
  <c r="O26" i="4"/>
  <c r="N26" i="4"/>
  <c r="M26" i="4"/>
  <c r="J26" i="4"/>
  <c r="I26" i="4"/>
  <c r="F26" i="4"/>
  <c r="E26" i="4"/>
  <c r="P25" i="4"/>
  <c r="O25" i="4"/>
  <c r="N25" i="4"/>
  <c r="M25" i="4"/>
  <c r="J25" i="4"/>
  <c r="I25" i="4"/>
  <c r="F25" i="4"/>
  <c r="E25" i="4"/>
  <c r="P24" i="4"/>
  <c r="O24" i="4"/>
  <c r="N24" i="4"/>
  <c r="M24" i="4"/>
  <c r="J24" i="4"/>
  <c r="I24" i="4"/>
  <c r="F24" i="4"/>
  <c r="E24" i="4"/>
  <c r="P23" i="4"/>
  <c r="O23" i="4"/>
  <c r="N23" i="4"/>
  <c r="M23" i="4"/>
  <c r="J23" i="4"/>
  <c r="I23" i="4"/>
  <c r="F23" i="4"/>
  <c r="E23" i="4"/>
  <c r="P22" i="4"/>
  <c r="O22" i="4"/>
  <c r="N22" i="4"/>
  <c r="M22" i="4"/>
  <c r="J22" i="4"/>
  <c r="I22" i="4"/>
  <c r="F22" i="4"/>
  <c r="E22" i="4"/>
  <c r="P21" i="4"/>
  <c r="O21" i="4"/>
  <c r="N21" i="4"/>
  <c r="M21" i="4"/>
  <c r="J21" i="4"/>
  <c r="I21" i="4"/>
  <c r="F21" i="4"/>
  <c r="E21" i="4"/>
  <c r="P20" i="4"/>
  <c r="O20" i="4"/>
  <c r="N20" i="4"/>
  <c r="M20" i="4"/>
  <c r="J20" i="4"/>
  <c r="I20" i="4"/>
  <c r="F20" i="4"/>
  <c r="E20" i="4"/>
  <c r="P19" i="4"/>
  <c r="O19" i="4"/>
  <c r="N19" i="4"/>
  <c r="M19" i="4"/>
  <c r="J19" i="4"/>
  <c r="I19" i="4"/>
  <c r="F19" i="4"/>
  <c r="E19" i="4"/>
  <c r="P18" i="4"/>
  <c r="O18" i="4"/>
  <c r="N18" i="4"/>
  <c r="M18" i="4"/>
  <c r="J18" i="4"/>
  <c r="I18" i="4"/>
  <c r="F18" i="4"/>
  <c r="E18" i="4"/>
  <c r="P17" i="4"/>
  <c r="O17" i="4"/>
  <c r="N17" i="4"/>
  <c r="M17" i="4"/>
  <c r="J17" i="4"/>
  <c r="I17" i="4"/>
  <c r="F17" i="4"/>
  <c r="E17" i="4"/>
  <c r="P16" i="4"/>
  <c r="O16" i="4"/>
  <c r="N16" i="4"/>
  <c r="M16" i="4"/>
  <c r="J16" i="4"/>
  <c r="I16" i="4"/>
  <c r="F16" i="4"/>
  <c r="E16" i="4"/>
  <c r="M15" i="4"/>
  <c r="N15" i="4" s="1"/>
  <c r="I15" i="4"/>
  <c r="J15" i="4" s="1"/>
  <c r="E15" i="4"/>
  <c r="F15" i="4" s="1"/>
  <c r="M12" i="4"/>
  <c r="N12" i="4" s="1"/>
  <c r="I12" i="4"/>
  <c r="J12" i="4" s="1"/>
  <c r="E12" i="4"/>
  <c r="F12" i="4" s="1"/>
  <c r="M10" i="4"/>
  <c r="N10" i="4" s="1"/>
  <c r="I10" i="4"/>
  <c r="J10" i="4" s="1"/>
  <c r="E10" i="4"/>
  <c r="F10" i="4" s="1"/>
  <c r="M14" i="4"/>
  <c r="N14" i="4" s="1"/>
  <c r="I14" i="4"/>
  <c r="J14" i="4" s="1"/>
  <c r="E14" i="4"/>
  <c r="F14" i="4" s="1"/>
  <c r="M8" i="4"/>
  <c r="N8" i="4" s="1"/>
  <c r="I8" i="4"/>
  <c r="J8" i="4" s="1"/>
  <c r="E8" i="4"/>
  <c r="F8" i="4" s="1"/>
  <c r="M6" i="4"/>
  <c r="N6" i="4" s="1"/>
  <c r="I6" i="4"/>
  <c r="J6" i="4" s="1"/>
  <c r="E6" i="4"/>
  <c r="F6" i="4" s="1"/>
  <c r="M13" i="4"/>
  <c r="N13" i="4" s="1"/>
  <c r="I13" i="4"/>
  <c r="J13" i="4" s="1"/>
  <c r="E13" i="4"/>
  <c r="F13" i="4" s="1"/>
  <c r="M7" i="4"/>
  <c r="N7" i="4" s="1"/>
  <c r="I7" i="4"/>
  <c r="J7" i="4" s="1"/>
  <c r="E7" i="4"/>
  <c r="F7" i="4" s="1"/>
  <c r="M5" i="4"/>
  <c r="N5" i="4" s="1"/>
  <c r="I5" i="4"/>
  <c r="J5" i="4" s="1"/>
  <c r="E5" i="4"/>
  <c r="F5" i="4" s="1"/>
  <c r="M9" i="4"/>
  <c r="N9" i="4" s="1"/>
  <c r="I9" i="4"/>
  <c r="J9" i="4" s="1"/>
  <c r="E9" i="4"/>
  <c r="F9" i="4" s="1"/>
  <c r="M11" i="4"/>
  <c r="N11" i="4" s="1"/>
  <c r="I11" i="4"/>
  <c r="J11" i="4" s="1"/>
  <c r="E11" i="4"/>
  <c r="F11" i="4" s="1"/>
  <c r="O8" i="4" l="1"/>
  <c r="O15" i="4"/>
  <c r="O5" i="4"/>
  <c r="O7" i="4"/>
  <c r="O14" i="4"/>
  <c r="O9" i="4"/>
  <c r="O6" i="4"/>
  <c r="O12" i="4"/>
  <c r="O11" i="4"/>
  <c r="P15" i="4" s="1"/>
  <c r="O13" i="4"/>
  <c r="O10" i="4"/>
  <c r="P10" i="4" s="1"/>
  <c r="P5" i="4" l="1"/>
  <c r="P9" i="4"/>
  <c r="P7" i="4"/>
  <c r="P8" i="4"/>
  <c r="P13" i="4"/>
  <c r="P12" i="4"/>
  <c r="P11" i="4"/>
  <c r="P6" i="4"/>
  <c r="P14" i="4"/>
  <c r="O12" i="3" l="1"/>
  <c r="G6" i="3"/>
  <c r="P6" i="3" s="1"/>
  <c r="G7" i="3"/>
  <c r="P7" i="3" s="1"/>
  <c r="G8" i="3"/>
  <c r="P8" i="3" s="1"/>
  <c r="G9" i="3"/>
  <c r="P9" i="3" s="1"/>
  <c r="G10" i="3"/>
  <c r="P10" i="3" s="1"/>
  <c r="G11" i="3"/>
  <c r="P11" i="3" s="1"/>
  <c r="G12" i="3"/>
  <c r="G13" i="3"/>
  <c r="P13" i="3" s="1"/>
  <c r="G14" i="3"/>
  <c r="P14" i="3" s="1"/>
  <c r="G15" i="3"/>
  <c r="P15" i="3" s="1"/>
  <c r="G16" i="3"/>
  <c r="P16" i="3" s="1"/>
  <c r="G17" i="3"/>
  <c r="P17" i="3" s="1"/>
  <c r="G18" i="3"/>
  <c r="P18" i="3" s="1"/>
  <c r="G19" i="3"/>
  <c r="P19" i="3" s="1"/>
  <c r="G20" i="3"/>
  <c r="P20" i="3" s="1"/>
  <c r="G21" i="3"/>
  <c r="P21" i="3" s="1"/>
  <c r="G22" i="3"/>
  <c r="P22" i="3" s="1"/>
  <c r="G23" i="3"/>
  <c r="P23" i="3" s="1"/>
  <c r="G5" i="3"/>
  <c r="K5" i="3"/>
  <c r="P5" i="3" l="1"/>
  <c r="G24" i="3"/>
  <c r="P24" i="3" s="1"/>
  <c r="G25" i="3"/>
  <c r="P25" i="3" s="1"/>
  <c r="G26" i="3"/>
  <c r="P26" i="3" s="1"/>
  <c r="G27" i="3"/>
  <c r="P27" i="3" s="1"/>
  <c r="G28" i="3"/>
  <c r="G29" i="3"/>
  <c r="G30" i="3"/>
  <c r="G31" i="3"/>
  <c r="G32" i="3"/>
  <c r="G33" i="3"/>
  <c r="G34" i="3"/>
  <c r="P34" i="3"/>
  <c r="P33" i="3"/>
  <c r="P32" i="3"/>
  <c r="P31" i="3"/>
  <c r="P30" i="3"/>
  <c r="P29" i="3"/>
  <c r="Q34" i="2"/>
  <c r="P34" i="2"/>
  <c r="Q33" i="2"/>
  <c r="P33" i="2"/>
  <c r="Q32" i="2"/>
  <c r="P32" i="2"/>
  <c r="Q31" i="2"/>
  <c r="P31" i="2"/>
  <c r="Q30" i="2"/>
  <c r="P30" i="2"/>
  <c r="Q29" i="2"/>
  <c r="P29" i="2"/>
  <c r="Q28" i="2"/>
  <c r="P28" i="2"/>
  <c r="Q27" i="2"/>
  <c r="P27" i="2"/>
  <c r="Q26" i="2"/>
  <c r="P26" i="2"/>
  <c r="Q25" i="2"/>
  <c r="P25" i="2"/>
  <c r="Q24" i="2"/>
  <c r="P24" i="2"/>
  <c r="Q23" i="2"/>
  <c r="P23" i="2"/>
  <c r="Q22" i="2"/>
  <c r="P22" i="2"/>
  <c r="Q21" i="2"/>
  <c r="P21" i="2"/>
  <c r="Q20" i="2"/>
  <c r="P20" i="2"/>
  <c r="Q19" i="2"/>
  <c r="P19" i="2"/>
  <c r="Q18" i="2"/>
  <c r="P18" i="2"/>
  <c r="Q17" i="2"/>
  <c r="P17" i="2"/>
  <c r="Q16" i="2"/>
  <c r="P16" i="2"/>
  <c r="P15" i="2"/>
  <c r="P14" i="2"/>
  <c r="P13" i="2"/>
  <c r="P12" i="2"/>
  <c r="P11" i="2"/>
  <c r="P12" i="3" l="1"/>
  <c r="Q27" i="3" s="1"/>
  <c r="P9" i="2"/>
  <c r="P7" i="2"/>
  <c r="P5" i="2"/>
  <c r="P6" i="2"/>
  <c r="P10" i="2"/>
  <c r="P8" i="2"/>
  <c r="Q25" i="1"/>
  <c r="Q26" i="1"/>
  <c r="Q27" i="1"/>
  <c r="Q28" i="1"/>
  <c r="Q29" i="1"/>
  <c r="Q30" i="1"/>
  <c r="Q31" i="1"/>
  <c r="Q32" i="1"/>
  <c r="Q33" i="1"/>
  <c r="Q34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N6" i="1"/>
  <c r="O6" i="1" s="1"/>
  <c r="N13" i="1"/>
  <c r="O13" i="1" s="1"/>
  <c r="N7" i="1"/>
  <c r="O7" i="1" s="1"/>
  <c r="N5" i="1"/>
  <c r="O5" i="1" s="1"/>
  <c r="N12" i="1"/>
  <c r="O12" i="1" s="1"/>
  <c r="N11" i="1"/>
  <c r="O11" i="1" s="1"/>
  <c r="N10" i="1"/>
  <c r="O10" i="1" s="1"/>
  <c r="N9" i="1"/>
  <c r="O9" i="1" s="1"/>
  <c r="N14" i="1"/>
  <c r="N15" i="1"/>
  <c r="O15" i="1" s="1"/>
  <c r="N16" i="1"/>
  <c r="P16" i="1" s="1"/>
  <c r="N17" i="1"/>
  <c r="N18" i="1"/>
  <c r="N19" i="1"/>
  <c r="N20" i="1"/>
  <c r="N21" i="1"/>
  <c r="N22" i="1"/>
  <c r="N23" i="1"/>
  <c r="N24" i="1"/>
  <c r="N25" i="1"/>
  <c r="N26" i="1"/>
  <c r="N27" i="1"/>
  <c r="N28" i="1"/>
  <c r="N29" i="1"/>
  <c r="N30" i="1"/>
  <c r="N31" i="1"/>
  <c r="N32" i="1"/>
  <c r="N33" i="1"/>
  <c r="N34" i="1"/>
  <c r="N8" i="1"/>
  <c r="O8" i="1" s="1"/>
  <c r="J6" i="1"/>
  <c r="K6" i="1" s="1"/>
  <c r="J13" i="1"/>
  <c r="K13" i="1" s="1"/>
  <c r="J7" i="1"/>
  <c r="K7" i="1" s="1"/>
  <c r="J5" i="1"/>
  <c r="K5" i="1" s="1"/>
  <c r="J12" i="1"/>
  <c r="K12" i="1" s="1"/>
  <c r="J11" i="1"/>
  <c r="K11" i="1" s="1"/>
  <c r="J10" i="1"/>
  <c r="K10" i="1" s="1"/>
  <c r="J9" i="1"/>
  <c r="K9" i="1" s="1"/>
  <c r="J14" i="1"/>
  <c r="K14" i="1" s="1"/>
  <c r="J15" i="1"/>
  <c r="K15" i="1" s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8" i="1"/>
  <c r="K8" i="1" s="1"/>
  <c r="F6" i="1"/>
  <c r="G6" i="1" s="1"/>
  <c r="F13" i="1"/>
  <c r="G13" i="1" s="1"/>
  <c r="G10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8" i="1"/>
  <c r="G8" i="1" s="1"/>
  <c r="Q14" i="3" l="1"/>
  <c r="Q22" i="3"/>
  <c r="Q18" i="3"/>
  <c r="Q5" i="3"/>
  <c r="Q7" i="3"/>
  <c r="Q23" i="3"/>
  <c r="Q11" i="3"/>
  <c r="Q20" i="3"/>
  <c r="Q8" i="3"/>
  <c r="Q19" i="3"/>
  <c r="Q26" i="3"/>
  <c r="Q17" i="3"/>
  <c r="Q25" i="3"/>
  <c r="Q12" i="3"/>
  <c r="Q15" i="3"/>
  <c r="Q10" i="3"/>
  <c r="Q16" i="3"/>
  <c r="P15" i="1"/>
  <c r="O14" i="1"/>
  <c r="P14" i="1" s="1"/>
  <c r="Q7" i="2"/>
  <c r="Q6" i="2"/>
  <c r="Q8" i="2"/>
  <c r="P7" i="1"/>
  <c r="P12" i="1"/>
  <c r="P6" i="1"/>
  <c r="P13" i="1"/>
  <c r="Q9" i="2"/>
  <c r="Q5" i="2"/>
  <c r="P11" i="1"/>
  <c r="P9" i="1"/>
  <c r="P5" i="1"/>
  <c r="P8" i="1"/>
  <c r="P10" i="1"/>
  <c r="Q9" i="1" l="1"/>
  <c r="Q13" i="1"/>
  <c r="Q7" i="1"/>
  <c r="Q5" i="1"/>
  <c r="Q10" i="1"/>
  <c r="Q15" i="1"/>
  <c r="Q12" i="1"/>
  <c r="Q11" i="1"/>
  <c r="Q14" i="1"/>
  <c r="Q8" i="1"/>
  <c r="Q6" i="1"/>
</calcChain>
</file>

<file path=xl/sharedStrings.xml><?xml version="1.0" encoding="utf-8"?>
<sst xmlns="http://schemas.openxmlformats.org/spreadsheetml/2006/main" count="272" uniqueCount="101">
  <si>
    <t>Vārds, uzvārds</t>
  </si>
  <si>
    <t>Nr.p.k.</t>
  </si>
  <si>
    <t>2.vingr. punkti</t>
  </si>
  <si>
    <t>3.vingr. punkti</t>
  </si>
  <si>
    <t>1.vingr. punkti</t>
  </si>
  <si>
    <t>Vieta</t>
  </si>
  <si>
    <t>1.vingr. desm. skaits</t>
  </si>
  <si>
    <t>1.vingr.Vieta</t>
  </si>
  <si>
    <t>1.vingr. Punkti kopā</t>
  </si>
  <si>
    <t>2.vingr. desm. skaits</t>
  </si>
  <si>
    <t>2.vingr.Vieta</t>
  </si>
  <si>
    <t>2.vingr. Punkti kopā</t>
  </si>
  <si>
    <t>3.vingr. desm. skaits</t>
  </si>
  <si>
    <t>3.vingr.Vieta</t>
  </si>
  <si>
    <t>3.vingr. Punkti kopā</t>
  </si>
  <si>
    <t>Punkti kopā</t>
  </si>
  <si>
    <t>Galvenais Tiesnesis: Andris Sosnars</t>
  </si>
  <si>
    <t>Andrejs Leonovičs</t>
  </si>
  <si>
    <t>Reinis Upītis</t>
  </si>
  <si>
    <t>Māris Rožāns</t>
  </si>
  <si>
    <t>Keita Rožāne</t>
  </si>
  <si>
    <t>Kristīne Ertmane</t>
  </si>
  <si>
    <t>Haralds Upītis</t>
  </si>
  <si>
    <t>Bruno Braunšteins</t>
  </si>
  <si>
    <t>Juris Poga</t>
  </si>
  <si>
    <t>Ivars upītis</t>
  </si>
  <si>
    <t>Aleksejs Leonovičs</t>
  </si>
  <si>
    <t>3.vingr.augstākais</t>
  </si>
  <si>
    <t>2.vingr.augstākais</t>
  </si>
  <si>
    <t>1.vingr.augstākais</t>
  </si>
  <si>
    <t xml:space="preserve"> Rita Pučekaite</t>
  </si>
  <si>
    <t xml:space="preserve">VĪRIEŠI </t>
  </si>
  <si>
    <t>SIEVIETES</t>
  </si>
  <si>
    <t>Miks Ričards Zubkovskis</t>
  </si>
  <si>
    <t>Matīss Avots</t>
  </si>
  <si>
    <t>Ivars Upītis</t>
  </si>
  <si>
    <t>Rita Pučekaite</t>
  </si>
  <si>
    <t>Inta Jankovska</t>
  </si>
  <si>
    <t>Evelīna Nagornaja</t>
  </si>
  <si>
    <t>Ilvars Liepiņš</t>
  </si>
  <si>
    <t>Jānis Avots</t>
  </si>
  <si>
    <t>Paula Reinholde</t>
  </si>
  <si>
    <t>Uldis Šķēle</t>
  </si>
  <si>
    <t>Aija Konrāde</t>
  </si>
  <si>
    <t>Raivis Rengelis</t>
  </si>
  <si>
    <t>Igors Gailišs</t>
  </si>
  <si>
    <t>Kaspars Bajalis</t>
  </si>
  <si>
    <t>Valdis Zibailo</t>
  </si>
  <si>
    <t>Genadijs Klementjevs</t>
  </si>
  <si>
    <t>Mārtiņš Sedelnieks</t>
  </si>
  <si>
    <t>Bruno Babincevs</t>
  </si>
  <si>
    <t>Gints Kļaviņš</t>
  </si>
  <si>
    <t>Aivars Reimanis</t>
  </si>
  <si>
    <t>Andis Kajons</t>
  </si>
  <si>
    <t>Artjoms Aleksejenkovs</t>
  </si>
  <si>
    <t>Aksels Kaimiņš</t>
  </si>
  <si>
    <t>Māris Alksnis</t>
  </si>
  <si>
    <t>Jānis Rudzis</t>
  </si>
  <si>
    <t>Atis Ratnieks</t>
  </si>
  <si>
    <t>Evija Rudze</t>
  </si>
  <si>
    <t>Jānis Ošiņš</t>
  </si>
  <si>
    <t>Imants Kalniņš</t>
  </si>
  <si>
    <t>Guntis Valters</t>
  </si>
  <si>
    <t>1. posms 1. vingrinājums</t>
  </si>
  <si>
    <t>1. posms 2. vingrinājums</t>
  </si>
  <si>
    <t>1. posms 3. vingrinājums</t>
  </si>
  <si>
    <t>2. posms 1. vingrinājums</t>
  </si>
  <si>
    <t>2. posms 2. vingrinājums</t>
  </si>
  <si>
    <t>2. posms 3. vingrinājums</t>
  </si>
  <si>
    <t>3. posms 1. vingrinājums</t>
  </si>
  <si>
    <t>3. posms 2. vingrinājums</t>
  </si>
  <si>
    <t>3. posms 3. vingrinājums</t>
  </si>
  <si>
    <t>Arnis Birze</t>
  </si>
  <si>
    <t>Rolands Rudzis</t>
  </si>
  <si>
    <t>Aivis Keišs</t>
  </si>
  <si>
    <t>Edmunds Zvegincevs</t>
  </si>
  <si>
    <t>Dzimšanas gads</t>
  </si>
  <si>
    <t>OGRES NSC 2024.GADA KAUSA IZCĪŅA LIETIŠĶAJĀ ŠAUŠANĀ 1.POSMS</t>
  </si>
  <si>
    <t>Ogre 28.09.2024</t>
  </si>
  <si>
    <t>OGRES NSC 2024.GADA KAUSA IZCĪŅA LOŽU ŠAUŠANĀ 1.POSMS</t>
  </si>
  <si>
    <t>OGRES NSC 2024. KAUSA IZCĪŅA LOŽU ŠAUŠANĀ 1.POSMS</t>
  </si>
  <si>
    <t>Otto Mārtiņš Zviedris</t>
  </si>
  <si>
    <t>Reinholds Zviedris</t>
  </si>
  <si>
    <t>Elīna Apsīte-Beriņa</t>
  </si>
  <si>
    <t>Solveiga Rjastas</t>
  </si>
  <si>
    <t>Laila Miķelsone</t>
  </si>
  <si>
    <t>Ēriks Bubko</t>
  </si>
  <si>
    <t>Mārtiņš Dzelmītis</t>
  </si>
  <si>
    <t>Nataļja Basina</t>
  </si>
  <si>
    <t>Sergejs Voravko</t>
  </si>
  <si>
    <t>Oļegs Gavrilovs</t>
  </si>
  <si>
    <t>Māris Začests</t>
  </si>
  <si>
    <t>Aleksandrs Daņilovs</t>
  </si>
  <si>
    <t>Ģirts Dambis</t>
  </si>
  <si>
    <t>Raimonds Lozda</t>
  </si>
  <si>
    <t>Anatolijs Griškjānis</t>
  </si>
  <si>
    <t>Aivis Ieviņš</t>
  </si>
  <si>
    <t>Andrejs Soļonovs</t>
  </si>
  <si>
    <t>Māris Noviks</t>
  </si>
  <si>
    <t>Kārlis Bērziņš</t>
  </si>
  <si>
    <t>Anatolijs Ševcovs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</si>
</sst>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186"/>
    </font>
    <font>
      <b/>
      <sz val="12"/>
      <color theme="1"/>
      <name val="Times New Roman"/>
      <family val="1"/>
      <charset val="186"/>
    </font>
    <font>
      <b/>
      <sz val="11"/>
      <color theme="1"/>
      <name val="Calibri"/>
      <family val="2"/>
      <charset val="186"/>
      <scheme val="minor"/>
    </font>
    <font>
      <sz val="14"/>
      <color theme="1"/>
      <name val="Calibri"/>
      <family val="2"/>
      <scheme val="minor"/>
    </font>
    <font>
      <sz val="12"/>
      <color theme="4" tint="-0.499984740745262"/>
      <name val="Times New Roman"/>
      <family val="1"/>
      <charset val="186"/>
    </font>
    <font>
      <sz val="12"/>
      <color rgb="FFFF0000"/>
      <name val="Times New Roman"/>
      <family val="1"/>
      <charset val="186"/>
    </font>
    <font>
      <sz val="11"/>
      <color rgb="FF006100"/>
      <name val="Calibri"/>
      <family val="2"/>
      <charset val="186"/>
      <scheme val="minor"/>
    </font>
    <font>
      <b/>
      <sz val="12"/>
      <name val="Times New Roman"/>
      <family val="1"/>
      <charset val="186"/>
    </font>
    <font>
      <sz val="12"/>
      <name val="Times New Roman"/>
      <family val="1"/>
      <charset val="186"/>
    </font>
    <font>
      <sz val="12"/>
      <color rgb="FF006100"/>
      <name val="Times New Roman"/>
      <family val="1"/>
      <charset val="186"/>
    </font>
    <font>
      <sz val="12"/>
      <color theme="4" tint="-0.249977111117893"/>
      <name val="Times New Roman"/>
      <family val="1"/>
      <charset val="186"/>
    </font>
    <font>
      <b/>
      <sz val="12"/>
      <color theme="4" tint="-0.249977111117893"/>
      <name val="Times New Roman"/>
      <family val="1"/>
      <charset val="186"/>
    </font>
    <font>
      <b/>
      <sz val="12"/>
      <color rgb="FFFF0000"/>
      <name val="Times New Roman"/>
      <family val="1"/>
      <charset val="186"/>
    </font>
  </fonts>
  <fills count="8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9847407452621"/>
        <bgColor indexed="64"/>
      </patternFill>
    </fill>
  </fills>
  <borders count="3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auto="1"/>
      </left>
      <right/>
      <top/>
      <bottom/>
      <diagonal/>
    </border>
    <border>
      <left style="thin">
        <color indexed="64"/>
      </left>
      <right style="medium">
        <color auto="1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auto="1"/>
      </top>
      <bottom style="thin">
        <color indexed="64"/>
      </bottom>
      <diagonal/>
    </border>
    <border>
      <left style="thin">
        <color indexed="64"/>
      </left>
      <right style="medium">
        <color auto="1"/>
      </right>
      <top style="medium">
        <color auto="1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7" fillId="2" borderId="0" applyNumberFormat="0" applyBorder="0" applyAlignment="0" applyProtection="0"/>
  </cellStyleXfs>
  <cellXfs count="126">
    <xf numFmtId="0" fontId="0" fillId="0" borderId="0" xfId="0"/>
    <xf numFmtId="0" fontId="0" fillId="0" borderId="1" xfId="0" applyBorder="1"/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0" fillId="0" borderId="10" xfId="0" applyBorder="1"/>
    <xf numFmtId="0" fontId="2" fillId="0" borderId="11" xfId="0" applyFont="1" applyBorder="1" applyAlignment="1">
      <alignment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vertical="center" wrapText="1"/>
    </xf>
    <xf numFmtId="0" fontId="2" fillId="0" borderId="13" xfId="0" applyFont="1" applyBorder="1" applyAlignment="1">
      <alignment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4" fillId="0" borderId="0" xfId="0" applyFont="1"/>
    <xf numFmtId="0" fontId="2" fillId="0" borderId="14" xfId="0" applyFont="1" applyBorder="1" applyAlignment="1">
      <alignment horizontal="center" vertical="center" wrapText="1"/>
    </xf>
    <xf numFmtId="0" fontId="3" fillId="0" borderId="0" xfId="0" applyFont="1"/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1" fillId="0" borderId="19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7" fillId="2" borderId="17" xfId="1" applyBorder="1" applyAlignment="1">
      <alignment horizontal="center" vertical="center" wrapText="1"/>
    </xf>
    <xf numFmtId="0" fontId="7" fillId="2" borderId="15" xfId="1" applyBorder="1" applyAlignment="1">
      <alignment horizontal="center" vertical="center" wrapText="1"/>
    </xf>
    <xf numFmtId="0" fontId="7" fillId="2" borderId="4" xfId="1" applyBorder="1" applyAlignment="1">
      <alignment horizontal="center" vertical="center" wrapText="1"/>
    </xf>
    <xf numFmtId="0" fontId="7" fillId="2" borderId="7" xfId="1" applyBorder="1" applyAlignment="1">
      <alignment horizontal="center" vertical="center" wrapText="1"/>
    </xf>
    <xf numFmtId="0" fontId="7" fillId="2" borderId="18" xfId="1" applyBorder="1" applyAlignment="1">
      <alignment horizontal="center" vertical="center" wrapText="1"/>
    </xf>
    <xf numFmtId="0" fontId="7" fillId="2" borderId="2" xfId="1" applyBorder="1" applyAlignment="1">
      <alignment horizontal="center" vertical="center" wrapText="1"/>
    </xf>
    <xf numFmtId="0" fontId="7" fillId="2" borderId="8" xfId="1" applyBorder="1" applyAlignment="1">
      <alignment horizontal="center" vertical="center" wrapText="1"/>
    </xf>
    <xf numFmtId="0" fontId="7" fillId="2" borderId="9" xfId="1" applyBorder="1" applyAlignment="1">
      <alignment horizontal="center" vertical="center" wrapText="1"/>
    </xf>
    <xf numFmtId="0" fontId="7" fillId="0" borderId="21" xfId="1" applyFill="1" applyBorder="1" applyAlignment="1">
      <alignment horizontal="center" vertical="center" wrapText="1"/>
    </xf>
    <xf numFmtId="0" fontId="7" fillId="0" borderId="20" xfId="1" applyFill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center" vertical="center" wrapText="1"/>
    </xf>
    <xf numFmtId="0" fontId="1" fillId="4" borderId="6" xfId="0" applyFont="1" applyFill="1" applyBorder="1" applyAlignment="1">
      <alignment horizontal="center" vertical="center" wrapText="1"/>
    </xf>
    <xf numFmtId="0" fontId="7" fillId="5" borderId="4" xfId="1" applyFill="1" applyBorder="1" applyAlignment="1">
      <alignment horizontal="center" vertical="center" wrapText="1"/>
    </xf>
    <xf numFmtId="0" fontId="7" fillId="5" borderId="6" xfId="1" applyFill="1" applyBorder="1" applyAlignment="1">
      <alignment horizontal="center" vertical="center" wrapText="1"/>
    </xf>
    <xf numFmtId="0" fontId="9" fillId="3" borderId="4" xfId="0" applyFont="1" applyFill="1" applyBorder="1" applyAlignment="1">
      <alignment horizontal="center" vertical="center" wrapText="1"/>
    </xf>
    <xf numFmtId="0" fontId="9" fillId="5" borderId="4" xfId="0" applyFont="1" applyFill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3" borderId="17" xfId="0" applyFont="1" applyFill="1" applyBorder="1" applyAlignment="1">
      <alignment horizontal="center" vertical="center" wrapText="1"/>
    </xf>
    <xf numFmtId="0" fontId="1" fillId="4" borderId="17" xfId="0" applyFont="1" applyFill="1" applyBorder="1" applyAlignment="1">
      <alignment horizontal="center" vertical="center" wrapText="1"/>
    </xf>
    <xf numFmtId="0" fontId="9" fillId="5" borderId="17" xfId="0" applyFont="1" applyFill="1" applyBorder="1" applyAlignment="1">
      <alignment horizontal="center" vertical="center" wrapText="1"/>
    </xf>
    <xf numFmtId="0" fontId="9" fillId="3" borderId="18" xfId="0" applyFont="1" applyFill="1" applyBorder="1" applyAlignment="1">
      <alignment horizontal="center" vertical="center" wrapText="1"/>
    </xf>
    <xf numFmtId="0" fontId="9" fillId="3" borderId="8" xfId="0" applyFont="1" applyFill="1" applyBorder="1" applyAlignment="1">
      <alignment horizontal="center" vertical="center" wrapText="1"/>
    </xf>
    <xf numFmtId="0" fontId="1" fillId="4" borderId="18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9" fillId="3" borderId="24" xfId="0" applyFont="1" applyFill="1" applyBorder="1" applyAlignment="1">
      <alignment horizontal="center" vertical="center" wrapText="1"/>
    </xf>
    <xf numFmtId="0" fontId="9" fillId="3" borderId="25" xfId="0" applyFont="1" applyFill="1" applyBorder="1" applyAlignment="1">
      <alignment horizontal="center" vertical="center" wrapText="1"/>
    </xf>
    <xf numFmtId="0" fontId="9" fillId="3" borderId="26" xfId="0" applyFont="1" applyFill="1" applyBorder="1" applyAlignment="1">
      <alignment horizontal="center" vertical="center" wrapText="1"/>
    </xf>
    <xf numFmtId="0" fontId="9" fillId="3" borderId="3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5" borderId="18" xfId="0" applyFont="1" applyFill="1" applyBorder="1" applyAlignment="1">
      <alignment horizontal="center" vertical="center" wrapText="1"/>
    </xf>
    <xf numFmtId="0" fontId="7" fillId="5" borderId="8" xfId="1" applyFill="1" applyBorder="1" applyAlignment="1">
      <alignment horizontal="center" vertical="center" wrapText="1"/>
    </xf>
    <xf numFmtId="0" fontId="7" fillId="5" borderId="19" xfId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1" fillId="4" borderId="25" xfId="0" applyFont="1" applyFill="1" applyBorder="1" applyAlignment="1">
      <alignment horizontal="center" vertical="center" wrapText="1"/>
    </xf>
    <xf numFmtId="0" fontId="1" fillId="4" borderId="26" xfId="0" applyFont="1" applyFill="1" applyBorder="1" applyAlignment="1">
      <alignment horizontal="center" vertical="center" wrapText="1"/>
    </xf>
    <xf numFmtId="0" fontId="1" fillId="4" borderId="3" xfId="0" applyFont="1" applyFill="1" applyBorder="1" applyAlignment="1">
      <alignment horizontal="center" vertical="center" wrapText="1"/>
    </xf>
    <xf numFmtId="0" fontId="1" fillId="4" borderId="7" xfId="0" applyFont="1" applyFill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7" fillId="5" borderId="3" xfId="1" applyFill="1" applyBorder="1" applyAlignment="1">
      <alignment horizontal="center" vertical="center" wrapText="1"/>
    </xf>
    <xf numFmtId="0" fontId="5" fillId="5" borderId="7" xfId="0" applyFont="1" applyFill="1" applyBorder="1" applyAlignment="1">
      <alignment horizontal="center" vertical="center" wrapText="1"/>
    </xf>
    <xf numFmtId="0" fontId="1" fillId="5" borderId="7" xfId="0" applyFont="1" applyFill="1" applyBorder="1" applyAlignment="1">
      <alignment horizontal="center" vertical="center" wrapText="1"/>
    </xf>
    <xf numFmtId="0" fontId="7" fillId="5" borderId="5" xfId="1" applyFill="1" applyBorder="1" applyAlignment="1">
      <alignment horizontal="center" vertical="center" wrapText="1"/>
    </xf>
    <xf numFmtId="0" fontId="1" fillId="5" borderId="9" xfId="0" applyFont="1" applyFill="1" applyBorder="1" applyAlignment="1">
      <alignment horizontal="center" vertical="center" wrapText="1"/>
    </xf>
    <xf numFmtId="0" fontId="7" fillId="5" borderId="24" xfId="1" applyFill="1" applyBorder="1" applyAlignment="1">
      <alignment horizontal="center" vertical="center" wrapText="1"/>
    </xf>
    <xf numFmtId="0" fontId="9" fillId="5" borderId="3" xfId="0" applyFont="1" applyFill="1" applyBorder="1" applyAlignment="1">
      <alignment horizontal="center" vertical="center" wrapText="1"/>
    </xf>
    <xf numFmtId="0" fontId="7" fillId="5" borderId="25" xfId="1" applyFill="1" applyBorder="1" applyAlignment="1">
      <alignment horizontal="center" vertical="center" wrapText="1"/>
    </xf>
    <xf numFmtId="0" fontId="5" fillId="5" borderId="26" xfId="0" applyFont="1" applyFill="1" applyBorder="1" applyAlignment="1">
      <alignment horizontal="center" vertical="center" wrapText="1"/>
    </xf>
    <xf numFmtId="0" fontId="9" fillId="5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6" borderId="12" xfId="0" applyFont="1" applyFill="1" applyBorder="1" applyAlignment="1">
      <alignment horizontal="center" vertical="center" wrapText="1"/>
    </xf>
    <xf numFmtId="0" fontId="8" fillId="6" borderId="13" xfId="0" applyFont="1" applyFill="1" applyBorder="1" applyAlignment="1">
      <alignment horizontal="center" vertical="center" wrapText="1"/>
    </xf>
    <xf numFmtId="0" fontId="9" fillId="3" borderId="19" xfId="0" applyFont="1" applyFill="1" applyBorder="1" applyAlignment="1">
      <alignment horizontal="center" vertical="center" wrapText="1"/>
    </xf>
    <xf numFmtId="0" fontId="10" fillId="4" borderId="8" xfId="1" applyFont="1" applyFill="1" applyBorder="1" applyAlignment="1">
      <alignment horizontal="center" vertical="center" wrapText="1"/>
    </xf>
    <xf numFmtId="0" fontId="10" fillId="4" borderId="19" xfId="1" applyFont="1" applyFill="1" applyBorder="1" applyAlignment="1">
      <alignment horizontal="center" vertical="center" wrapText="1"/>
    </xf>
    <xf numFmtId="0" fontId="9" fillId="3" borderId="7" xfId="1" applyFont="1" applyFill="1" applyBorder="1" applyAlignment="1">
      <alignment horizontal="center" vertical="center" wrapText="1"/>
    </xf>
    <xf numFmtId="0" fontId="9" fillId="3" borderId="9" xfId="1" applyFont="1" applyFill="1" applyBorder="1" applyAlignment="1">
      <alignment horizontal="center" vertical="center" wrapText="1"/>
    </xf>
    <xf numFmtId="0" fontId="1" fillId="4" borderId="9" xfId="0" applyFont="1" applyFill="1" applyBorder="1" applyAlignment="1">
      <alignment horizontal="center" vertical="center" wrapText="1"/>
    </xf>
    <xf numFmtId="0" fontId="9" fillId="3" borderId="15" xfId="0" applyFont="1" applyFill="1" applyBorder="1" applyAlignment="1">
      <alignment horizontal="center" vertical="center" wrapText="1"/>
    </xf>
    <xf numFmtId="0" fontId="1" fillId="4" borderId="15" xfId="0" applyFont="1" applyFill="1" applyBorder="1" applyAlignment="1">
      <alignment horizontal="center" vertical="center" wrapText="1"/>
    </xf>
    <xf numFmtId="0" fontId="9" fillId="5" borderId="15" xfId="0" applyFont="1" applyFill="1" applyBorder="1" applyAlignment="1">
      <alignment horizontal="center" vertical="center" wrapText="1"/>
    </xf>
    <xf numFmtId="0" fontId="8" fillId="6" borderId="27" xfId="0" applyFont="1" applyFill="1" applyBorder="1" applyAlignment="1">
      <alignment horizontal="center" vertical="center" wrapText="1"/>
    </xf>
    <xf numFmtId="0" fontId="9" fillId="0" borderId="23" xfId="0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 wrapText="1"/>
    </xf>
    <xf numFmtId="0" fontId="9" fillId="3" borderId="9" xfId="0" applyFont="1" applyFill="1" applyBorder="1" applyAlignment="1">
      <alignment horizontal="center" vertical="center" wrapText="1"/>
    </xf>
    <xf numFmtId="0" fontId="1" fillId="4" borderId="19" xfId="0" applyFont="1" applyFill="1" applyBorder="1" applyAlignment="1">
      <alignment horizontal="center" vertical="center" wrapText="1"/>
    </xf>
    <xf numFmtId="0" fontId="9" fillId="3" borderId="5" xfId="0" applyFont="1" applyFill="1" applyBorder="1" applyAlignment="1">
      <alignment horizontal="center" vertical="center" wrapText="1"/>
    </xf>
    <xf numFmtId="0" fontId="1" fillId="4" borderId="5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11" fillId="0" borderId="17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4" xfId="0" applyFont="1" applyBorder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6" fillId="0" borderId="1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0" fillId="2" borderId="4" xfId="1" applyFont="1" applyBorder="1" applyAlignment="1">
      <alignment horizontal="center" vertical="center" wrapText="1"/>
    </xf>
    <xf numFmtId="0" fontId="0" fillId="2" borderId="2" xfId="1" applyFont="1" applyBorder="1" applyAlignment="1">
      <alignment horizontal="center" vertical="center" wrapText="1"/>
    </xf>
    <xf numFmtId="0" fontId="0" fillId="2" borderId="17" xfId="1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1" fillId="7" borderId="7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</cellXfs>
  <cellStyles count="2">
    <cellStyle name="Good" xfId="1" builtinId="26"/>
    <cellStyle name="Normal" xfId="0" builtinId="0"/>
  </cellStyles>
  <dxfs count="151">
    <dxf>
      <font>
        <color rgb="FF9C0006"/>
      </font>
      <fill>
        <patternFill>
          <bgColor rgb="FFFFC7CE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/>
        <top/>
        <bottom/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>
        <bottom style="medium">
          <color indexed="64"/>
        </bottom>
      </border>
    </dxf>
    <dxf>
      <fill>
        <patternFill patternType="solid">
          <fgColor indexed="64"/>
          <bgColor theme="0" tint="-4.9989318521683403E-2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auto="1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rgb="FF006100"/>
        <name val="Calibri"/>
        <family val="2"/>
        <charset val="186"/>
        <scheme val="minor"/>
      </font>
      <fill>
        <patternFill patternType="solid">
          <fgColor indexed="64"/>
          <bgColor theme="6" tint="0.59999389629810485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auto="1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6100"/>
        <name val="Times New Roman"/>
        <family val="1"/>
        <charset val="186"/>
        <scheme val="none"/>
      </font>
      <fill>
        <patternFill patternType="solid">
          <fgColor indexed="64"/>
          <bgColor theme="7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auto="1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Times New Roman"/>
        <family val="1"/>
        <charset val="186"/>
        <scheme val="none"/>
      </font>
      <fill>
        <patternFill patternType="solid">
          <fgColor indexed="64"/>
          <bgColor theme="9" tint="0.79998168889431442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medium">
          <color indexed="64"/>
        </right>
        <top style="thin">
          <color indexed="64"/>
        </top>
        <bottom style="thin">
          <color indexed="64"/>
        </bottom>
        <vertic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rgb="FFFF0000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outline="0">
        <left style="thin">
          <color indexed="64"/>
        </left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numFmt numFmtId="0" formatCode="General"/>
      <alignment horizontal="center" vertical="center" textRotation="0" wrapText="1" indent="0" justifyLastLine="0" shrinkToFit="0" readingOrder="0"/>
      <border diagonalUp="0" diagonalDown="0">
        <left/>
        <right style="medium">
          <color indexed="64"/>
        </right>
        <top/>
        <bottom/>
        <vertical/>
        <horizontal/>
      </border>
    </dxf>
    <dxf>
      <numFmt numFmtId="0" formatCode="General"/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4" tint="-0.249977111117893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 outline="0">
        <left style="medium">
          <color indexed="64"/>
        </left>
        <right/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family val="1"/>
        <charset val="186"/>
        <scheme val="none"/>
      </font>
      <alignment horizontal="center" vertical="center" textRotation="0" wrapText="1" indent="0" justifyLastLine="0" shrinkToFit="0" readingOrder="0"/>
      <border diagonalUp="0" diagonalDown="0">
        <left/>
        <right/>
        <top style="thin">
          <color indexed="64"/>
        </top>
        <bottom style="thin">
          <color indexed="64"/>
        </bottom>
        <vertical/>
        <horizontal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/>
        <right style="medium">
          <color auto="1"/>
        </right>
        <top/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  <border diagonalUp="0" diagonalDown="0">
        <left style="medium">
          <color auto="1"/>
        </left>
        <right/>
        <top/>
        <bottom/>
        <vertical/>
        <horizontal/>
      </border>
    </dxf>
    <dxf>
      <border diagonalUp="0" diagonalDown="0">
        <left style="medium">
          <color auto="1"/>
        </left>
        <right style="medium">
          <color auto="1"/>
        </right>
        <top style="medium">
          <color auto="1"/>
        </top>
        <bottom style="medium">
          <color auto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center" vertical="center" textRotation="0" wrapText="1" indent="0" justifyLastLine="0" shrinkToFit="0" readingOrder="0"/>
    </dxf>
    <dxf>
      <border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Times New Roman"/>
        <scheme val="none"/>
      </font>
      <alignment horizontal="general" vertical="center" textRotation="0" wrapText="1" indent="0" justifyLastLine="0" shrinkToFit="0" readingOrder="0"/>
      <border diagonalUp="0" diagonalDown="0">
        <left style="thin">
          <color auto="1"/>
        </left>
        <right style="thin">
          <color auto="1"/>
        </right>
        <top/>
        <bottom/>
        <vertical style="thin">
          <color auto="1"/>
        </vertical>
        <horizontal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0000000}" name="Tabula9" displayName="Tabula9" ref="A4:Q34" totalsRowShown="0" headerRowDxfId="150" dataDxfId="148" headerRowBorderDxfId="149" tableBorderDxfId="147">
  <autoFilter ref="A4:Q34" xr:uid="{00000000-0009-0000-0100-000009000000}"/>
  <sortState xmlns:xlrd2="http://schemas.microsoft.com/office/spreadsheetml/2017/richdata2" ref="A5:Q34">
    <sortCondition ref="Q4:Q34"/>
  </sortState>
  <tableColumns count="17">
    <tableColumn id="1" xr3:uid="{00000000-0010-0000-0000-000001000000}" name="Nr.p.k." dataDxfId="146"/>
    <tableColumn id="2" xr3:uid="{00000000-0010-0000-0000-000002000000}" name="Vārds, uzvārds" dataDxfId="145"/>
    <tableColumn id="18" xr3:uid="{BE8AD2B8-31F1-415D-9252-2DF9DDF28E83}" name="Dzimšanas gads" dataDxfId="144"/>
    <tableColumn id="3" xr3:uid="{00000000-0010-0000-0000-000003000000}" name="1.vingr. punkti" dataDxfId="143"/>
    <tableColumn id="4" xr3:uid="{00000000-0010-0000-0000-000004000000}" name="1.vingr. desm. skaits" dataDxfId="142"/>
    <tableColumn id="5" xr3:uid="{00000000-0010-0000-0000-000005000000}" name="1.vingr.Vieta" dataDxfId="141">
      <calculatedColumnFormula>IF(COUNTIF(D6:D34,D5), RANK($E5, $E$6:$E$14), RANK($D5, $D$6:$D$14))</calculatedColumnFormula>
    </tableColumn>
    <tableColumn id="6" xr3:uid="{00000000-0010-0000-0000-000006000000}" name="1.vingr. Punkti kopā" dataDxfId="140">
      <calculatedColumnFormula>IF(ISBLANK(D5),"",IF($F5=1,20,IF($F5=2,18,IF($F5=3,16,IF($F5=4,15,IF($F5=5,14,IF($F5=6,13,IF($F5=7,12,IF($F5=8,11,IF($F5=9,10,IF($F5=10,9,IF($F5=11,8,IF($F5=12,7,IF($F5=13,6,IF($F5=14,5,IF($F5=15,4,IF($F5=16,3,IF($F5=17,2,IF($F5&gt;=18,1,IF($F5=""," "))))))))))))))))))))</calculatedColumnFormula>
    </tableColumn>
    <tableColumn id="7" xr3:uid="{00000000-0010-0000-0000-000007000000}" name="2.vingr. punkti" dataDxfId="139"/>
    <tableColumn id="8" xr3:uid="{00000000-0010-0000-0000-000008000000}" name="2.vingr. desm. skaits" dataDxfId="138"/>
    <tableColumn id="9" xr3:uid="{00000000-0010-0000-0000-000009000000}" name="2.vingr.Vieta" dataDxfId="137">
      <calculatedColumnFormula>IF(ISBLANK(H5),"",RANK($D5,$D$6:$D$14)+SUMPRODUCT(($D$6:$D$14=H5)*(I5&lt;$E$6:$E$14)))</calculatedColumnFormula>
    </tableColumn>
    <tableColumn id="10" xr3:uid="{00000000-0010-0000-0000-00000A000000}" name="2.vingr. Punkti kopā" dataDxfId="136">
      <calculatedColumnFormula>IF(ISBLANK(H5),"",IF($J5=1,20,IF($J5=2,18,IF($J5=3,16,IF($J5=4,15,IF($J5=5,14,IF($J5=6,13,IF($J5=7,12,IF($J5=8,11,IF($J5=9,10,IF($J5=10,9,IF($J5=11,8,IF($J5=12,7,IF($J5=13,6,IF($J5=14,5,IF($J5=15,4,IF($J5=16,3,IF($J5=17,2,IF($J5&gt;=18,1,)))))))))))))))))))</calculatedColumnFormula>
    </tableColumn>
    <tableColumn id="11" xr3:uid="{00000000-0010-0000-0000-00000B000000}" name="3.vingr. punkti" dataDxfId="135"/>
    <tableColumn id="12" xr3:uid="{00000000-0010-0000-0000-00000C000000}" name="3.vingr. desm. skaits" dataDxfId="134"/>
    <tableColumn id="13" xr3:uid="{00000000-0010-0000-0000-00000D000000}" name="3.vingr.Vieta" dataDxfId="133">
      <calculatedColumnFormula>IF(ISBLANK(L5),"",RANK($L5,$L$6:$L$35)+SUMPRODUCT(($L$6:$L$35=L5)*(M5&lt;$M$6:$M$35)))</calculatedColumnFormula>
    </tableColumn>
    <tableColumn id="14" xr3:uid="{00000000-0010-0000-0000-00000E000000}" name="3.vingr. Punkti kopā" dataDxfId="132">
      <calculatedColumnFormula>IF(ISBLANK(L5),"",IF($N5=1,20,IF($N5=2,18,IF($N5=3,16,IF($N5=4,15,IF($N5=5,14,IF($N5=6,13,IF($N5=7,12,IF($N5=8,11,IF($N5=9,10,IF($N5=10,9,IF($N5=11,8,IF($N5=12,7,IF($N5=13,6,IF($N5=14,5,IF($N5=15,4,IF($N5=16,3,IF($N5=17,2,IF($N5&gt;=18,1,IF($N5=""," "))))))))))))))))))))</calculatedColumnFormula>
    </tableColumn>
    <tableColumn id="15" xr3:uid="{00000000-0010-0000-0000-00000F000000}" name="Punkti kopā" dataDxfId="131">
      <calculatedColumnFormula>G5+K5+O5</calculatedColumnFormula>
    </tableColumn>
    <tableColumn id="16" xr3:uid="{00000000-0010-0000-0000-000010000000}" name="Vieta" dataDxfId="130">
      <calculatedColumnFormula>IF(ISBLANK(P6),"",RANK($P6,$P$6:$P$35))</calculatedColumnFormula>
    </tableColumn>
  </tableColumns>
  <tableStyleInfo name="TableStyleMedium16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Tabula93" displayName="Tabula93" ref="A4:Q34" totalsRowShown="0" headerRowDxfId="129" dataDxfId="127" headerRowBorderDxfId="128" tableBorderDxfId="126">
  <autoFilter ref="A4:Q34" xr:uid="{00000000-0009-0000-0100-000002000000}"/>
  <sortState xmlns:xlrd2="http://schemas.microsoft.com/office/spreadsheetml/2017/richdata2" ref="A5:Q34">
    <sortCondition ref="Q4:Q34"/>
  </sortState>
  <tableColumns count="17">
    <tableColumn id="1" xr3:uid="{00000000-0010-0000-0100-000001000000}" name="Nr.p.k." dataDxfId="125"/>
    <tableColumn id="2" xr3:uid="{00000000-0010-0000-0100-000002000000}" name="Vārds, uzvārds" dataDxfId="124"/>
    <tableColumn id="18" xr3:uid="{78323281-29EE-4204-A350-76815EEF5D1A}" name="Dzimšanas gads" dataDxfId="123"/>
    <tableColumn id="3" xr3:uid="{00000000-0010-0000-0100-000003000000}" name="1.vingr. punkti" dataDxfId="122"/>
    <tableColumn id="4" xr3:uid="{00000000-0010-0000-0100-000004000000}" name="1.vingr. desm. skaits" dataDxfId="121"/>
    <tableColumn id="5" xr3:uid="{00000000-0010-0000-0100-000005000000}" name="1.vingr.Vieta" dataDxfId="120">
      <calculatedColumnFormula>IF(ISBLANK(D5),"",RANK($D5,$D$5:$D$34)+SUMPRODUCT(($D$5:$D$34=D5)*(E5&lt;$E$5:$E$34)))</calculatedColumnFormula>
    </tableColumn>
    <tableColumn id="6" xr3:uid="{00000000-0010-0000-0100-000006000000}" name="1.vingr. Punkti kopā" dataDxfId="119">
      <calculatedColumnFormula>IF(ISBLANK(D5),"",IF($F5=1,20,IF($F5=2,18,IF($F5=3,16,IF($F5=4,15,IF($F5=5,14,IF($F5=6,13,IF($F5=7,12,IF($F5=8,11,IF($F5=9,10,IF($F5=10,9,IF($F5=11,8,IF($F5=12,7,IF($F5=13,6,IF($F5=14,5,IF($F5=15,4,IF($F5=16,3,IF($F5=17,2,IF($F5&gt;18,1,IF($F5=""," "))))))))))))))))))))</calculatedColumnFormula>
    </tableColumn>
    <tableColumn id="7" xr3:uid="{00000000-0010-0000-0100-000007000000}" name="2.vingr. punkti" dataDxfId="118"/>
    <tableColumn id="8" xr3:uid="{00000000-0010-0000-0100-000008000000}" name="2.vingr. desm. skaits" dataDxfId="117"/>
    <tableColumn id="9" xr3:uid="{00000000-0010-0000-0100-000009000000}" name="2.vingr.Vieta" dataDxfId="116">
      <calculatedColumnFormula>IF(ISBLANK(H5),"",RANK($H5,$H$5:$H$34)+SUMPRODUCT(($H$5:$H$34=H5)*(I5&lt;$I$5:$I$34)))</calculatedColumnFormula>
    </tableColumn>
    <tableColumn id="10" xr3:uid="{00000000-0010-0000-0100-00000A000000}" name="2.vingr. Punkti kopā" dataDxfId="115">
      <calculatedColumnFormula>IF(ISBLANK(H5),"",IF($J5=1,20,IF($J5=2,18,IF($J5=3,16,IF($J5=4,15,IF($J5=5,14,IF($J5=6,13,IF($J5=7,12,IF($J5=8,11,IF($J5=9,10,IF($J5=10,9,IF($J5=11,8,IF($J5=12,7,IF($J5=13,6,IF($J5=14,5,IF($J5=15,4,IF($J5=16,3,IF($J5=17,2,IF($J5&gt;18,1,)))))))))))))))))))</calculatedColumnFormula>
    </tableColumn>
    <tableColumn id="11" xr3:uid="{00000000-0010-0000-0100-00000B000000}" name="3.vingr. punkti" dataDxfId="114"/>
    <tableColumn id="12" xr3:uid="{00000000-0010-0000-0100-00000C000000}" name="3.vingr. desm. skaits" dataDxfId="113"/>
    <tableColumn id="13" xr3:uid="{00000000-0010-0000-0100-00000D000000}" name="3.vingr.Vieta" dataDxfId="112">
      <calculatedColumnFormula>IF(ISBLANK(L5),"",RANK($L5,$L$6:$L$35)+SUMPRODUCT(($L$6:$L$35=L5)*(M5&lt;$M$6:$M$35)))</calculatedColumnFormula>
    </tableColumn>
    <tableColumn id="14" xr3:uid="{00000000-0010-0000-0100-00000E000000}" name="3.vingr. Punkti kopā" dataDxfId="111">
      <calculatedColumnFormula>IF(ISBLANK(L5),"",IF($N5=1,20,IF($N5=2,18,IF($N5=3,16,IF($N5=4,15,IF($N5=5,14,IF($N5=6,13,IF($N5=7,12,IF($N5=8,11,IF($N5=9,10,IF($N5=10,9,IF($N5=11,8,IF($N5=12,7,IF($N5=13,6,IF($N5=14,5,IF($N5=15,4,IF($N5=16,3,IF($N5=17,2,IF($N5&gt;18,1,IF($N5=""," "))))))))))))))))))))</calculatedColumnFormula>
    </tableColumn>
    <tableColumn id="15" xr3:uid="{00000000-0010-0000-0100-00000F000000}" name="Punkti kopā" dataDxfId="110">
      <calculatedColumnFormula>G5+K5+O5</calculatedColumnFormula>
    </tableColumn>
    <tableColumn id="16" xr3:uid="{00000000-0010-0000-0100-000010000000}" name="Vieta" dataDxfId="109">
      <calculatedColumnFormula>IF(ISBLANK(P6),"",RANK($P6,$P$6:$P$35))</calculatedColumnFormula>
    </tableColumn>
  </tableColumns>
  <tableStyleInfo name="TableStyleMedium17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ula95" displayName="Tabula95" ref="A4:Q40" totalsRowShown="0" headerRowDxfId="108" dataDxfId="106" headerRowBorderDxfId="107" tableBorderDxfId="105">
  <autoFilter ref="A4:Q40" xr:uid="{00000000-0009-0000-0100-000004000000}"/>
  <sortState xmlns:xlrd2="http://schemas.microsoft.com/office/spreadsheetml/2017/richdata2" ref="A5:Q40">
    <sortCondition ref="A4:A40"/>
  </sortState>
  <tableColumns count="17">
    <tableColumn id="1" xr3:uid="{00000000-0010-0000-0300-000001000000}" name="Nr.p.k." dataDxfId="104"/>
    <tableColumn id="2" xr3:uid="{00000000-0010-0000-0300-000002000000}" name="Vārds, uzvārds" dataDxfId="103"/>
    <tableColumn id="8" xr3:uid="{E104E2F5-96E0-4BF9-B9BE-49DA76C040DD}" name="Dzimšanas gads" dataDxfId="102"/>
    <tableColumn id="3" xr3:uid="{00000000-0010-0000-0300-000003000000}" name="1.vingr. punkti" dataDxfId="101"/>
    <tableColumn id="4" xr3:uid="{00000000-0010-0000-0300-000004000000}" name="1.vingr.augstākais" dataDxfId="100"/>
    <tableColumn id="5" xr3:uid="{00000000-0010-0000-0300-000005000000}" name="1.vingr.Vieta" dataDxfId="99">
      <calculatedColumnFormula>IF(COUNTIF(D6:D34,D5), RANK($E5, $E$6:$E$14), RANK($D5, $D$6:$D$14))</calculatedColumnFormula>
    </tableColumn>
    <tableColumn id="6" xr3:uid="{00000000-0010-0000-0300-000006000000}" name="1.vingr. Punkti kopā" dataDxfId="98">
      <calculatedColumnFormula>IF(ISBLANK(D5),"",IF($F5=1,20,IF($F5=2,18,IF($F5=3,16,IF($F5=4,15,IF($F5=5,14,IF($F5=6,13,IF($F5=7,12,IF($F5=8,11,IF($F5=9,10,IF($F5=10,9,IF($F5=11,8,IF($F5=12,7,IF($F5=13,6,IF($F5=14,5,IF($F5=15,4,IF($F5=16,3,IF($F5=17,2,IF($F5&gt;=18,1,IF($F5=""," "))))))))))))))))))))</calculatedColumnFormula>
    </tableColumn>
    <tableColumn id="7" xr3:uid="{00000000-0010-0000-0300-000007000000}" name="2.vingr. punkti" dataDxfId="97"/>
    <tableColumn id="17" xr3:uid="{00000000-0010-0000-0300-000011000000}" name="2.vingr.augstākais" dataDxfId="96"/>
    <tableColumn id="9" xr3:uid="{00000000-0010-0000-0300-000009000000}" name="2.vingr.Vieta" dataDxfId="95">
      <calculatedColumnFormula>IF(ISBLANK(H5),"",RANK($H5,$H$5:$H$40)+SUMPRODUCT(($H$5:$H$40=H5)*(I5&lt;$I$5:$I$40)))</calculatedColumnFormula>
    </tableColumn>
    <tableColumn id="10" xr3:uid="{00000000-0010-0000-0300-00000A000000}" name="2.vingr. Punkti kopā" dataDxfId="94">
      <calculatedColumnFormula>IF(ISBLANK(H5),"",IF($J5=1,20,IF($J5=2,18,IF($J5=3,16,IF($J5=4,15,IF($J5=5,14,IF($J5=6,13,IF($J5=7,12,IF($J5=8,11,IF($J5=9,10,IF($J5=10,9,IF($J5=11,8,IF($J5=12,7,IF($J5=13,6,IF($J5=14,5,IF($J5=15,4,IF($J5=16,3,IF($J5=17,2,IF($J5&gt;=18,1,)))))))))))))))))))</calculatedColumnFormula>
    </tableColumn>
    <tableColumn id="11" xr3:uid="{00000000-0010-0000-0300-00000B000000}" name="3.vingr. punkti" dataDxfId="93"/>
    <tableColumn id="18" xr3:uid="{00000000-0010-0000-0300-000012000000}" name="3.vingr.augstākais" dataDxfId="92"/>
    <tableColumn id="13" xr3:uid="{00000000-0010-0000-0300-00000D000000}" name="3.vingr.Vieta" dataDxfId="91">
      <calculatedColumnFormula>IF(ISBLANK(L5),"",RANK($L5,$L$6:$L$35))</calculatedColumnFormula>
    </tableColumn>
    <tableColumn id="14" xr3:uid="{00000000-0010-0000-0300-00000E000000}" name="3.vingr. Punkti kopā" dataDxfId="90">
      <calculatedColumnFormula>IF(ISBLANK(L5),"",IF($N5=1,20,IF($N5=2,18,IF($N5=3,16,IF($N5=4,15,IF($N5=5,14,IF($N5=6,13,IF($N5=7,12,IF($N5=8,11,IF($N5=9,10,IF($N5=10,9,IF($N5=11,8,IF($N5=12,7,IF($N5=13,6,IF($N5=14,5,IF($N5=15,4,IF($N5=16,3,IF($N5=17,2,IF($N5&gt;=18,1,IF($N5=""," "))))))))))))))))))))</calculatedColumnFormula>
    </tableColumn>
    <tableColumn id="15" xr3:uid="{00000000-0010-0000-0300-00000F000000}" name="Punkti kopā" dataDxfId="89">
      <calculatedColumnFormula>G5+K5+O5</calculatedColumnFormula>
    </tableColumn>
    <tableColumn id="16" xr3:uid="{00000000-0010-0000-0300-000010000000}" name="Vieta" dataDxfId="88">
      <calculatedColumnFormula>IF(ISBLANK(P6),"",RANK($P6,$P$6:$P$35))</calculatedColumnFormula>
    </tableColumn>
  </tableColumns>
  <tableStyleInfo name="TableStyleMedium18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53C27C-A70B-47D7-A128-B88A95D0C162}" name="Tabula952" displayName="Tabula952" ref="A4:Q40" totalsRowShown="0" headerRowDxfId="87" dataDxfId="85" headerRowBorderDxfId="86" tableBorderDxfId="84">
  <autoFilter ref="A4:Q40" xr:uid="{C553C27C-A70B-47D7-A128-B88A95D0C162}"/>
  <sortState xmlns:xlrd2="http://schemas.microsoft.com/office/spreadsheetml/2017/richdata2" ref="A5:Q40">
    <sortCondition ref="A4:A40"/>
  </sortState>
  <tableColumns count="17">
    <tableColumn id="1" xr3:uid="{930613C0-7C70-4430-849D-369082AFE002}" name="Nr.p.k." dataDxfId="83"/>
    <tableColumn id="2" xr3:uid="{B450AB4B-4E3A-44DA-8945-408DB12D9D1B}" name="Vārds, uzvārds" dataDxfId="82"/>
    <tableColumn id="8" xr3:uid="{6E76A240-2DA9-4231-8587-9566E4E0D8C0}" name="Dzimšanas gads" dataDxfId="81"/>
    <tableColumn id="3" xr3:uid="{4EC71488-E8CD-4DFF-BCD6-8DFB3339FAC6}" name="1.vingr. punkti" dataDxfId="80"/>
    <tableColumn id="4" xr3:uid="{C7173FDB-61E2-4F42-967B-0F4C1E04B217}" name="1.vingr.augstākais" dataDxfId="79"/>
    <tableColumn id="5" xr3:uid="{7FE8B8B4-4331-457D-9D78-64E8394B4EE5}" name="1.vingr.Vieta" dataDxfId="78">
      <calculatedColumnFormula>IF(ISBLANK(D5),"",RANK($D5,$D$5:$D$40)+SUMPRODUCT(($D$5:$D$40=D5)*(E5&lt;$E$5:$E$40)))</calculatedColumnFormula>
    </tableColumn>
    <tableColumn id="6" xr3:uid="{78E6B21D-93C7-4006-A2C7-6D2B7CBB75DF}" name="1.vingr. Punkti kopā" dataDxfId="77">
      <calculatedColumnFormula>IF(ISBLANK(D5),"",IF($F5=1,20,IF($F5=2,18,IF($F5=3,16,IF($F5=4,15,IF($F5=5,14,IF($F5=6,13,IF($F5=7,12,IF($F5=8,11,IF($F5=9,10,IF($F5=10,9,IF($F5=11,8,IF($F5=12,7,IF($F5=13,6,IF($F5=14,5,IF($F5=15,4,IF($F5=16,3,IF($F5=17,2,IF($F5&gt;=18,1,IF($F5=""," "))))))))))))))))))))</calculatedColumnFormula>
    </tableColumn>
    <tableColumn id="7" xr3:uid="{CC1087CA-754A-44C6-A9C9-95193EE7137A}" name="2.vingr. punkti" dataDxfId="76"/>
    <tableColumn id="17" xr3:uid="{ABB6B1E6-58C1-44EB-BFC9-52132C309691}" name="2.vingr.augstākais" dataDxfId="75"/>
    <tableColumn id="9" xr3:uid="{42FFE809-EF44-4D96-B34F-31F00D51F915}" name="2.vingr.Vieta" dataDxfId="74">
      <calculatedColumnFormula>IF(ISBLANK(H5),"",RANK($H5,$H$5:$H$40)+SUMPRODUCT(($H$5:$H$40=H5)*(I5&lt;$I$5:$I$40)))</calculatedColumnFormula>
    </tableColumn>
    <tableColumn id="10" xr3:uid="{9F8F5FB4-6009-4DB4-8FC3-1F72C116F593}" name="2.vingr. Punkti kopā" dataDxfId="73">
      <calculatedColumnFormula>IF(ISBLANK(H5),"",IF($J5=1,20,IF($J5=2,18,IF($J5=3,16,IF($J5=4,15,IF($J5=5,14,IF($J5=6,13,IF($J5=7,12,IF($J5=8,11,IF($J5=9,10,IF($J5=10,9,IF($J5=11,8,IF($J5=12,7,IF($J5=13,6,IF($J5=14,5,IF($J5=15,4,IF($J5=16,3,IF($J5=17,2,IF($J5&gt;=18,1,)))))))))))))))))))</calculatedColumnFormula>
    </tableColumn>
    <tableColumn id="11" xr3:uid="{302311EE-D25C-478F-8B17-210265D18C8F}" name="3.vingr. punkti" dataDxfId="72"/>
    <tableColumn id="18" xr3:uid="{89DE23E4-0BCB-40E7-B4AD-DC577DC27B97}" name="3.vingr.augstākais" dataDxfId="71"/>
    <tableColumn id="13" xr3:uid="{A480453F-16DE-47AE-9A22-D34EFE0E1743}" name="3.vingr.Vieta" dataDxfId="70">
      <calculatedColumnFormula>IF(ISBLANK(L5),"",RANK($L5,$L$6:$L$35))</calculatedColumnFormula>
    </tableColumn>
    <tableColumn id="14" xr3:uid="{A838238A-22AF-4A29-85AC-EA87C2C34B56}" name="3.vingr. Punkti kopā" dataDxfId="69">
      <calculatedColumnFormula>IF(ISBLANK(L5),"",IF($N5=1,20,IF($N5=2,18,IF($N5=3,16,IF($N5=4,15,IF($N5=5,14,IF($N5=6,13,IF($N5=7,12,IF($N5=8,11,IF($N5=9,10,IF($N5=10,9,IF($N5=11,8,IF($N5=12,7,IF($N5=13,6,IF($N5=14,5,IF($N5=15,4,IF($N5=16,3,IF($N5=17,2,IF($N5&gt;=18,1,IF($N5=""," "))))))))))))))))))))</calculatedColumnFormula>
    </tableColumn>
    <tableColumn id="15" xr3:uid="{1A453D1B-E7FD-4A35-9B2C-27CD9C9B4789}" name="Punkti kopā" dataDxfId="68">
      <calculatedColumnFormula>IF(ISBLANK(L5),"",SUM(G5,K5,O5))</calculatedColumnFormula>
    </tableColumn>
    <tableColumn id="16" xr3:uid="{940D24C2-B731-4C97-8FA4-28916B8D0E28}" name="Vieta" dataDxfId="67">
      <calculatedColumnFormula>IF(ISBLANK(L5),"",RANK($P5,$P$5:$P$40))</calculatedColumnFormula>
    </tableColumn>
  </tableColumns>
  <tableStyleInfo name="TableStyleMedium18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EFB3DBDB-3AAF-439A-8C72-E309C0A1E212}" name="Tabula8" displayName="Tabula8" ref="A3:M32" totalsRowShown="0" tableBorderDxfId="66">
  <autoFilter ref="A3:M32" xr:uid="{EFB3DBDB-3AAF-439A-8C72-E309C0A1E212}"/>
  <sortState xmlns:xlrd2="http://schemas.microsoft.com/office/spreadsheetml/2017/richdata2" ref="A4:M32">
    <sortCondition ref="M3:M32"/>
  </sortState>
  <tableColumns count="13">
    <tableColumn id="1" xr3:uid="{72E17286-3F75-4ADD-8BE4-050D93E1695B}" name="Nr.p.k." dataDxfId="65"/>
    <tableColumn id="2" xr3:uid="{0154E079-AF97-4FC2-9799-7360ABF4ABBF}" name="Vārds, uzvārds" dataDxfId="64"/>
    <tableColumn id="3" xr3:uid="{15E3B2D8-17E9-40CE-9E37-1ED410B9E2BB}" name="1. posms 1. vingrinājums" dataDxfId="63"/>
    <tableColumn id="4" xr3:uid="{DF7D0131-6BFC-4383-952D-EBC774D5CFE7}" name="1. posms 2. vingrinājums" dataDxfId="62"/>
    <tableColumn id="5" xr3:uid="{660FE128-87D6-436B-9A6E-755C35EE29EF}" name="1. posms 3. vingrinājums" dataDxfId="61"/>
    <tableColumn id="6" xr3:uid="{CA014B82-9E6A-41EA-86E2-6B89D0A30697}" name="2. posms 1. vingrinājums" dataDxfId="60"/>
    <tableColumn id="7" xr3:uid="{475FBA5D-9A0A-4FC9-A0BA-F17B36A34A4B}" name="2. posms 2. vingrinājums" dataDxfId="59"/>
    <tableColumn id="8" xr3:uid="{EB5F92E2-1BB0-498C-9D5D-C801D43FAA31}" name="2. posms 3. vingrinājums" dataDxfId="58"/>
    <tableColumn id="9" xr3:uid="{ACB72E07-4983-4BA8-850D-6F54E67A0A87}" name="3. posms 1. vingrinājums" dataDxfId="57"/>
    <tableColumn id="10" xr3:uid="{A4FDF22D-9401-4510-A11B-889DAD14C8B1}" name="3. posms 2. vingrinājums" dataDxfId="56"/>
    <tableColumn id="11" xr3:uid="{CA344C50-D3AE-45D8-B9B2-C7EFF6A7C5F0}" name="3. posms 3. vingrinājums" dataDxfId="55"/>
    <tableColumn id="12" xr3:uid="{921F58C7-B30D-47BC-9CCF-F624BC60A9B7}" name="Punkti kopā" dataDxfId="54">
      <calculatedColumnFormula>SUM(Tabula8[[#This Row],[1. posms 1. vingrinājums]:[3. posms 3. vingrinājums]])</calculatedColumnFormula>
    </tableColumn>
    <tableColumn id="13" xr3:uid="{E6980C05-F022-4052-A210-DA129AF4229B}" name="Vieta" dataDxfId="53">
      <calculatedColumnFormula>IF(ISBLANK(L4),"",RANK($L4,$L$4:$L$32))</calculatedColumnFormula>
    </tableColumn>
  </tableColumns>
  <tableStyleInfo name="TableStyleLight18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CDF2435C-18C7-4936-AC67-4F1FC090C391}" name="Tabula813" displayName="Tabula813" ref="A3:M32" totalsRowShown="0" headerRowDxfId="52" headerRowBorderDxfId="51" tableBorderDxfId="50">
  <autoFilter ref="A3:M32" xr:uid="{CDF2435C-18C7-4936-AC67-4F1FC090C391}"/>
  <tableColumns count="13">
    <tableColumn id="1" xr3:uid="{1EDE690F-BA06-4284-AD4C-1C408A16983D}" name="Nr.p.k." dataDxfId="49"/>
    <tableColumn id="2" xr3:uid="{CD9DFC90-2230-45CD-B88C-651F49641601}" name="Vārds, uzvārds" dataDxfId="48"/>
    <tableColumn id="3" xr3:uid="{BE1B7C40-C409-4E3B-9460-2271E42282B1}" name="1. posms 1. vingrinājums" dataDxfId="47"/>
    <tableColumn id="4" xr3:uid="{35B09AC3-AC04-4229-A43A-66BC7E37D146}" name="1. posms 2. vingrinājums" dataDxfId="46"/>
    <tableColumn id="5" xr3:uid="{A1D109FD-0937-4F9B-9984-98ED255D50E9}" name="1. posms 3. vingrinājums" dataDxfId="45"/>
    <tableColumn id="6" xr3:uid="{9D66A16A-F6E3-4BE6-BA34-60CB264E50E2}" name="2. posms 1. vingrinājums" dataDxfId="44"/>
    <tableColumn id="7" xr3:uid="{9296CDC0-9D36-408F-9242-041C43444E24}" name="2. posms 2. vingrinājums" dataDxfId="43"/>
    <tableColumn id="8" xr3:uid="{0F880CCC-5631-446B-8E97-648DF7F7D100}" name="2. posms 3. vingrinājums" dataDxfId="42"/>
    <tableColumn id="9" xr3:uid="{C0C83E05-EC51-45EC-946E-6BA2B846D0FD}" name="3. posms 1. vingrinājums" dataDxfId="41"/>
    <tableColumn id="10" xr3:uid="{4FFB8823-AEE7-4DC7-8DEC-BCB8D04D9C3B}" name="3. posms 2. vingrinājums" dataDxfId="40"/>
    <tableColumn id="11" xr3:uid="{F6CE6999-88F7-44F1-A776-1F29EC9337DA}" name="3. posms 3. vingrinājums" dataDxfId="39"/>
    <tableColumn id="12" xr3:uid="{AAE46CCB-1BC1-4B15-8D91-51B63C8FE8FD}" name="Punkti kopā" dataDxfId="38"/>
    <tableColumn id="13" xr3:uid="{27A19030-08E0-4275-938B-C42C14181D1E}" name="Vieta" dataDxfId="37"/>
  </tableColumns>
  <tableStyleInfo name="TableStyleLight18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CD8B2BDC-1AB4-49E1-8ED2-5DD36B8D6227}" name="Tabula81315" displayName="Tabula81315" ref="A3:M32" totalsRowShown="0" headerRowDxfId="36" headerRowBorderDxfId="35" tableBorderDxfId="34">
  <autoFilter ref="A3:M32" xr:uid="{CD8B2BDC-1AB4-49E1-8ED2-5DD36B8D6227}"/>
  <tableColumns count="13">
    <tableColumn id="1" xr3:uid="{CBF968EB-F958-4C7D-9819-6E222B0CCA2A}" name="Nr.p.k." dataDxfId="33"/>
    <tableColumn id="2" xr3:uid="{79573A4F-D88B-43BE-81C4-0E7BAE4F426E}" name="Vārds, uzvārds" dataDxfId="32"/>
    <tableColumn id="3" xr3:uid="{C0AD3E38-E2A7-47D4-B0CC-89C36525E1EB}" name="1. posms 1. vingrinājums" dataDxfId="31"/>
    <tableColumn id="4" xr3:uid="{DD0AC039-BC07-4122-9D45-0047196BBC59}" name="1. posms 2. vingrinājums" dataDxfId="30"/>
    <tableColumn id="5" xr3:uid="{DB15B4E3-7DEA-4075-84DB-AAA54B2BF0F8}" name="1. posms 3. vingrinājums" dataDxfId="29"/>
    <tableColumn id="6" xr3:uid="{A42255AC-F793-421D-B6AE-C900ECB45FB1}" name="2. posms 1. vingrinājums" dataDxfId="28"/>
    <tableColumn id="7" xr3:uid="{90B3A4A2-8FDF-4BDA-BA2E-B331FE14AFCD}" name="2. posms 2. vingrinājums" dataDxfId="27"/>
    <tableColumn id="8" xr3:uid="{8685BB3B-A505-4B25-A804-D7C4A242FDE4}" name="2. posms 3. vingrinājums" dataDxfId="26"/>
    <tableColumn id="9" xr3:uid="{C1924B3C-E6EF-42F1-B75E-3D617AF3100A}" name="3. posms 1. vingrinājums" dataDxfId="25"/>
    <tableColumn id="10" xr3:uid="{109F3096-A44E-4807-8728-C1ED74391DBB}" name="3. posms 2. vingrinājums" dataDxfId="24"/>
    <tableColumn id="11" xr3:uid="{9B691A37-F99D-467B-B30D-2159E87CA871}" name="3. posms 3. vingrinājums" dataDxfId="23"/>
    <tableColumn id="12" xr3:uid="{8E43B6FD-2044-44BC-AA7F-9D1AB22A6CAA}" name="Punkti kopā" dataDxfId="22">
      <calculatedColumnFormula>SUM(Tabula81315[[#This Row],[1. posms 1. vingrinājums]:[3. posms 3. vingrinājums]])</calculatedColumnFormula>
    </tableColumn>
    <tableColumn id="13" xr3:uid="{E52CDAF4-F018-48A4-A25E-4F2E76A7BE3D}" name="Vieta" dataDxfId="21">
      <calculatedColumnFormula>IF(ISBLANK(L4),"",RANK($L4,$L$4:$L$32))</calculatedColumnFormula>
    </tableColumn>
  </tableColumns>
  <tableStyleInfo name="TableStyleLight18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Tabula94" displayName="Tabula94" ref="A4:P34" totalsRowShown="0" headerRowDxfId="20" dataDxfId="18" headerRowBorderDxfId="19" tableBorderDxfId="17">
  <autoFilter ref="A4:P34" xr:uid="{00000000-0009-0000-0100-000003000000}"/>
  <sortState xmlns:xlrd2="http://schemas.microsoft.com/office/spreadsheetml/2017/richdata2" ref="A5:P34">
    <sortCondition ref="A4:A34"/>
  </sortState>
  <tableColumns count="16">
    <tableColumn id="1" xr3:uid="{00000000-0010-0000-0200-000001000000}" name="Nr.p.k." dataDxfId="16"/>
    <tableColumn id="2" xr3:uid="{00000000-0010-0000-0200-000002000000}" name="Vārds, uzvārds" dataDxfId="15"/>
    <tableColumn id="3" xr3:uid="{00000000-0010-0000-0200-000003000000}" name="1.vingr. punkti" dataDxfId="14"/>
    <tableColumn id="4" xr3:uid="{00000000-0010-0000-0200-000004000000}" name="1.vingr. desm. skaits" dataDxfId="13"/>
    <tableColumn id="5" xr3:uid="{00000000-0010-0000-0200-000005000000}" name="1.vingr.Vieta" dataDxfId="12">
      <calculatedColumnFormula>IF(ISBLANK(C5),"",RANK($C5,$C$5:$C$34)+SUMPRODUCT(($C$5:$C$34=C5)*(D5&lt;$D$5:$D$34)))</calculatedColumnFormula>
    </tableColumn>
    <tableColumn id="6" xr3:uid="{00000000-0010-0000-0200-000006000000}" name="1.vingr. Punkti kopā" dataDxfId="11">
      <calculatedColumnFormula>IF(ISBLANK(C5),"",IF($E5=1,20,IF($E5=2,18,IF($E5=3,16,IF($E5=4,15,IF($E5=5,14,IF($E5=6,13,IF($E5=7,12,IF($E5=8,11,IF($E5=9,10,IF($E5=10,9,IF($E5=11,8,IF($E5=12,7,IF($E5=13,6,IF($E5=14,5,IF($E5=15,4,IF($E5=16,3,IF($E5=17,2,IF($E5&gt;18,1,IF($E5=""," "))))))))))))))))))))</calculatedColumnFormula>
    </tableColumn>
    <tableColumn id="7" xr3:uid="{00000000-0010-0000-0200-000007000000}" name="2.vingr. punkti" dataDxfId="10"/>
    <tableColumn id="8" xr3:uid="{00000000-0010-0000-0200-000008000000}" name="2.vingr. desm. skaits" dataDxfId="9"/>
    <tableColumn id="9" xr3:uid="{00000000-0010-0000-0200-000009000000}" name="2.vingr.Vieta" dataDxfId="8">
      <calculatedColumnFormula>IF(ISBLANK(G5),"",RANK($G5,$G$5:$G$34)+SUMPRODUCT(($G$5:$G$34=G5)*(H5&lt;$H$5:$H$34)))</calculatedColumnFormula>
    </tableColumn>
    <tableColumn id="10" xr3:uid="{00000000-0010-0000-0200-00000A000000}" name="2.vingr. Punkti kopā" dataDxfId="7">
      <calculatedColumnFormula>IF(ISBLANK(G5),"",IF($I5=1,20,IF($I5=2,18,IF($I5=3,16,IF($I5=4,15,IF($I5=5,14,IF($I5=6,13,IF($I5=7,12,IF($I5=8,11,IF($I5=9,10,IF($I5=10,9,IF($I5=11,8,IF($I5=12,7,IF($I5=13,6,IF($I5=14,5,IF($I5=15,4,IF($I5=16,3,IF($I5=17,2,IF($I5&gt;18,1,)))))))))))))))))))</calculatedColumnFormula>
    </tableColumn>
    <tableColumn id="11" xr3:uid="{00000000-0010-0000-0200-00000B000000}" name="3.vingr. punkti" dataDxfId="6"/>
    <tableColumn id="12" xr3:uid="{00000000-0010-0000-0200-00000C000000}" name="3.vingr. desm. skaits" dataDxfId="5"/>
    <tableColumn id="13" xr3:uid="{00000000-0010-0000-0200-00000D000000}" name="3.vingr.Vieta" dataDxfId="4">
      <calculatedColumnFormula>IF(ISBLANK(K5),"",RANK($K5,$K$5:$K$34)+SUMPRODUCT(($K$5:$K$34=K5)*(L5&lt;$L$5:$L$34)))</calculatedColumnFormula>
    </tableColumn>
    <tableColumn id="14" xr3:uid="{00000000-0010-0000-0200-00000E000000}" name="3.vingr. Punkti kopā" dataDxfId="3">
      <calculatedColumnFormula>IF(ISBLANK(K5),"",IF($M5=1,20,IF($M5=2,18,IF($M5=3,16,IF($M5=4,15,IF($M5=5,14,IF($M5=6,13,IF($M5=7,12,IF($M5=8,11,IF($M5=9,10,IF($M5=10,9,IF($M5=11,8,IF($M5=12,7,IF($M5=13,6,IF($M5=14,5,IF($M5=15,4,IF($M5=16,3,IF($M5=17,2,IF($M5&gt;18,1,IF($M5=""," "))))))))))))))))))))</calculatedColumnFormula>
    </tableColumn>
    <tableColumn id="15" xr3:uid="{00000000-0010-0000-0200-00000F000000}" name="Punkti kopā" dataDxfId="2">
      <calculatedColumnFormula>IF(ISBLANK(K5),"",SUM(F5,J5,N5))</calculatedColumnFormula>
    </tableColumn>
    <tableColumn id="16" xr3:uid="{00000000-0010-0000-0200-000010000000}" name="Vieta" dataDxfId="1">
      <calculatedColumnFormula>IF(ISBLANK(K5),"",RANK($O5,$O$5:$O$34))</calculatedColumnFormula>
    </tableColumn>
  </tableColumns>
  <tableStyleInfo name="TableStyleMedium21" showFirstColumn="0" showLastColumn="0" showRowStripes="1" showColumnStripes="0"/>
</table>
</file>

<file path=xl/theme/theme1.xml><?xml version="1.0" encoding="utf-8"?>
<a:theme xmlns:a="http://schemas.openxmlformats.org/drawingml/2006/main" name="Office dizain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70C0"/>
  </sheetPr>
  <dimension ref="A1:Q35"/>
  <sheetViews>
    <sheetView topLeftCell="B1" zoomScale="124" zoomScaleNormal="124" workbookViewId="0">
      <selection activeCell="P16" sqref="P16"/>
    </sheetView>
  </sheetViews>
  <sheetFormatPr defaultRowHeight="15" x14ac:dyDescent="0.25"/>
  <cols>
    <col min="1" max="1" width="9.28515625" customWidth="1"/>
    <col min="2" max="2" width="22" customWidth="1"/>
    <col min="3" max="3" width="19.28515625" customWidth="1"/>
    <col min="4" max="5" width="11.7109375" customWidth="1"/>
    <col min="6" max="6" width="14.28515625" customWidth="1"/>
    <col min="7" max="9" width="11.7109375" customWidth="1"/>
    <col min="10" max="10" width="14.28515625" customWidth="1"/>
    <col min="11" max="13" width="11.7109375" customWidth="1"/>
    <col min="14" max="14" width="14.42578125" customWidth="1"/>
    <col min="15" max="17" width="11.7109375" customWidth="1"/>
  </cols>
  <sheetData>
    <row r="1" spans="1:17" ht="18.75" x14ac:dyDescent="0.3">
      <c r="A1" s="124" t="s">
        <v>79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ht="18.75" x14ac:dyDescent="0.3">
      <c r="A2" s="15"/>
      <c r="B2" s="15"/>
      <c r="C2" s="15"/>
      <c r="D2" s="15"/>
      <c r="E2" s="15"/>
      <c r="F2" s="15"/>
      <c r="G2" s="15"/>
      <c r="H2" s="15"/>
      <c r="I2" s="15" t="s">
        <v>31</v>
      </c>
      <c r="J2" s="15"/>
      <c r="K2" s="15"/>
      <c r="L2" s="15" t="s">
        <v>78</v>
      </c>
      <c r="M2" s="15"/>
      <c r="N2" s="15"/>
      <c r="O2" s="15"/>
      <c r="P2" s="15"/>
      <c r="Q2" s="15"/>
    </row>
    <row r="4" spans="1:17" ht="46.9" customHeight="1" thickBot="1" x14ac:dyDescent="0.3">
      <c r="A4" s="6" t="s">
        <v>1</v>
      </c>
      <c r="B4" s="7" t="s">
        <v>0</v>
      </c>
      <c r="C4" s="7" t="s">
        <v>76</v>
      </c>
      <c r="D4" s="7" t="s">
        <v>4</v>
      </c>
      <c r="E4" s="8" t="s">
        <v>6</v>
      </c>
      <c r="F4" s="8" t="s">
        <v>7</v>
      </c>
      <c r="G4" s="8" t="s">
        <v>8</v>
      </c>
      <c r="H4" s="7" t="s">
        <v>2</v>
      </c>
      <c r="I4" s="8" t="s">
        <v>9</v>
      </c>
      <c r="J4" s="8" t="s">
        <v>10</v>
      </c>
      <c r="K4" s="8" t="s">
        <v>11</v>
      </c>
      <c r="L4" s="7" t="s">
        <v>3</v>
      </c>
      <c r="M4" s="8" t="s">
        <v>12</v>
      </c>
      <c r="N4" s="8" t="s">
        <v>13</v>
      </c>
      <c r="O4" s="8" t="s">
        <v>14</v>
      </c>
      <c r="P4" s="8" t="s">
        <v>15</v>
      </c>
      <c r="Q4" s="9" t="s">
        <v>5</v>
      </c>
    </row>
    <row r="5" spans="1:17" ht="15.75" x14ac:dyDescent="0.25">
      <c r="A5" s="20">
        <v>5</v>
      </c>
      <c r="B5" s="21" t="s">
        <v>17</v>
      </c>
      <c r="C5" s="97">
        <v>1969</v>
      </c>
      <c r="D5" s="101">
        <v>99</v>
      </c>
      <c r="E5" s="102">
        <v>9</v>
      </c>
      <c r="F5" s="29">
        <f>IF(ISBLANK(D5),"",RANK($D5,$D$5:$D$34)+SUMPRODUCT(($D$5:$D$34=D5)*(E5&lt;$E$5:$E$34)))</f>
        <v>1</v>
      </c>
      <c r="G5" s="30">
        <f>IF(ISBLANK(D5),"",IF($F5=1,20,IF($F5=2,18,IF($F5=3,16,IF($F5=4,15,IF($F5=5,14,IF($F5=6,13,IF($F5=7,12,IF($F5=8,11,IF($F5=9,10,IF($F5=10,9,IF($F5=11,8,IF($F5=12,7,IF($F5=13,6,IF($F5=14,5,IF($F5=15,4,IF($F5=16,3,IF($F5=17,2,IF($F5&gt;=18,1,IF($F5=""," "))))))))))))))))))))</f>
        <v>20</v>
      </c>
      <c r="H5" s="101">
        <v>91</v>
      </c>
      <c r="I5" s="102">
        <v>4</v>
      </c>
      <c r="J5" s="29">
        <f>IF(ISBLANK(H5),"",RANK($H5,$H$5:$H$34)+SUMPRODUCT(($H$5:$H$34=H5)*(I5&lt;$I$5:$I$34)))</f>
        <v>2</v>
      </c>
      <c r="K5" s="30">
        <f>IF(ISBLANK(H5),"",IF($J5=1,20,IF($J5=2,18,IF($J5=3,16,IF($J5=4,15,IF($J5=5,14,IF($J5=6,13,IF($J5=7,12,IF($J5=8,11,IF($J5=9,10,IF($J5=10,9,IF($J5=11,8,IF($J5=12,7,IF($J5=13,6,IF($J5=14,5,IF($J5=15,4,IF($J5=16,3,IF($J5=17,2,IF($J5&gt;=18,1,)))))))))))))))))))</f>
        <v>18</v>
      </c>
      <c r="L5" s="101">
        <v>92</v>
      </c>
      <c r="M5" s="102">
        <v>5</v>
      </c>
      <c r="N5" s="29">
        <f>IF(ISBLANK(L5),"",RANK($L5,$L$5:$L$34)+SUMPRODUCT(($L$5:$L$34=L5)*(M5&lt;$M$5:$M$34)))</f>
        <v>1</v>
      </c>
      <c r="O5" s="30">
        <f>IF(ISBLANK(L5),"",IF($N5=1,20,IF($N5=2,18,IF($N5=3,16,IF($N5=4,15,IF($N5=5,14,IF($N5=6,13,IF($N5=7,12,IF($N5=8,11,IF($N5=9,10,IF($N5=10,9,IF($N5=11,8,IF($N5=12,7,IF($N5=13,6,IF($N5=14,5,IF($N5=15,4,IF($N5=16,3,IF($N5=17,2,IF($N5&gt;=18,1,IF($N5=""," "))))))))))))))))))))</f>
        <v>20</v>
      </c>
      <c r="P5" s="33">
        <f>IF(ISBLANK(L5),"",SUM(G5,K5,O5))</f>
        <v>58</v>
      </c>
      <c r="Q5" s="34">
        <f>IF(ISBLANK(L5),"",RANK($P5,$P$5:$P$34))</f>
        <v>1</v>
      </c>
    </row>
    <row r="6" spans="1:17" ht="15.75" x14ac:dyDescent="0.25">
      <c r="A6" s="2">
        <v>2</v>
      </c>
      <c r="B6" s="10" t="s">
        <v>35</v>
      </c>
      <c r="C6" s="98">
        <v>1974</v>
      </c>
      <c r="D6" s="103">
        <v>95</v>
      </c>
      <c r="E6" s="104">
        <v>5</v>
      </c>
      <c r="F6" s="31">
        <f>IF(ISBLANK(D6),"",RANK($D6,$D$5:$D$34)+SUMPRODUCT(($D$5:$D$34=D6)*(E6&lt;$E$5:$E$34)))</f>
        <v>6</v>
      </c>
      <c r="G6" s="32">
        <f>IF(ISBLANK(D6),"",IF($F6=1,20,IF($F6=2,18,IF($F6=3,16,IF($F6=4,15,IF($F6=5,14,IF($F6=6,13,IF($F6=7,12,IF($F6=8,11,IF($F6=9,10,IF($F6=10,9,IF($F6=11,8,IF($F6=12,7,IF($F6=13,6,IF($F6=14,5,IF($F6=15,4,IF($F6=16,3,IF($F6=17,2,IF($F6&gt;=18,1,IF($F6=""," "))))))))))))))))))))</f>
        <v>13</v>
      </c>
      <c r="H6" s="103">
        <v>96</v>
      </c>
      <c r="I6" s="104">
        <v>6</v>
      </c>
      <c r="J6" s="31">
        <f>IF(ISBLANK(H6),"",RANK($H6,$H$5:$H$34)+SUMPRODUCT(($H$5:$H$34=H6)*(I6&lt;$I$5:$I$34)))</f>
        <v>1</v>
      </c>
      <c r="K6" s="30">
        <f>IF(ISBLANK(H6),"",IF($J6=1,20,IF($J6=2,18,IF($J6=3,16,IF($J6=4,15,IF($J6=5,14,IF($J6=6,13,IF($J6=7,12,IF($J6=8,11,IF($J6=9,10,IF($J6=10,9,IF($J6=11,8,IF($J6=12,7,IF($J6=13,6,IF($J6=14,5,IF($J6=15,4,IF($J6=16,3,IF($J6=17,2,IF($J6&gt;=18,1,)))))))))))))))))))</f>
        <v>20</v>
      </c>
      <c r="L6" s="103">
        <v>91</v>
      </c>
      <c r="M6" s="104">
        <v>3</v>
      </c>
      <c r="N6" s="31">
        <f>IF(ISBLANK(L6),"",RANK($L6,$L$5:$L$34)+SUMPRODUCT(($L$5:$L$34=L6)*(M6&lt;$M$5:$M$34)))</f>
        <v>2</v>
      </c>
      <c r="O6" s="32">
        <f>IF(ISBLANK(L6),"",IF($N6=1,20,IF($N6=2,18,IF($N6=3,16,IF($N6=4,15,IF($N6=5,14,IF($N6=6,13,IF($N6=7,12,IF($N6=8,11,IF($N6=9,10,IF($N6=10,9,IF($N6=11,8,IF($N6=12,7,IF($N6=13,6,IF($N6=14,5,IF($N6=15,4,IF($N6=16,3,IF($N6=17,2,IF($N6&gt;=18,1,IF($N6=""," "))))))))))))))))))))</f>
        <v>18</v>
      </c>
      <c r="P6" s="35">
        <f>IF(ISBLANK(L6),"",SUM(G6,K6,O6))</f>
        <v>51</v>
      </c>
      <c r="Q6" s="34">
        <f>IF(ISBLANK(L6),"",RANK($P6,$P$5:$P$34))</f>
        <v>2</v>
      </c>
    </row>
    <row r="7" spans="1:17" ht="15.75" x14ac:dyDescent="0.25">
      <c r="A7" s="2">
        <v>4</v>
      </c>
      <c r="B7" s="10" t="s">
        <v>24</v>
      </c>
      <c r="C7" s="98">
        <v>1974</v>
      </c>
      <c r="D7" s="103">
        <v>97</v>
      </c>
      <c r="E7" s="104">
        <v>7</v>
      </c>
      <c r="F7" s="31">
        <f>IF(ISBLANK(D7),"",RANK($D7,$D$5:$D$34)+SUMPRODUCT(($D$5:$D$34=D7)*(E7&lt;$E$5:$E$34)))</f>
        <v>2</v>
      </c>
      <c r="G7" s="32">
        <f>IF(ISBLANK(D7),"",IF($F7=1,20,IF($F7=2,18,IF($F7=3,16,IF($F7=4,15,IF($F7=5,14,IF($F7=6,13,IF($F7=7,12,IF($F7=8,11,IF($F7=9,10,IF($F7=10,9,IF($F7=11,8,IF($F7=12,7,IF($F7=13,6,IF($F7=14,5,IF($F7=15,4,IF($F7=16,3,IF($F7=17,2,IF($F7&gt;=18,1,IF($F7=""," "))))))))))))))))))))</f>
        <v>18</v>
      </c>
      <c r="H7" s="103">
        <v>91</v>
      </c>
      <c r="I7" s="104">
        <v>4</v>
      </c>
      <c r="J7" s="31">
        <f>IF(ISBLANK(H7),"",RANK($H7,$H$5:$H$34)+SUMPRODUCT(($H$5:$H$34=H7)*(I7&lt;$I$5:$I$34)))</f>
        <v>2</v>
      </c>
      <c r="K7" s="30">
        <f>IF(ISBLANK(H7),"",IF($J7=1,20,IF($J7=2,18,IF($J7=3,16,IF($J7=4,15,IF($J7=5,14,IF($J7=6,13,IF($J7=7,12,IF($J7=8,11,IF($J7=9,10,IF($J7=10,9,IF($J7=11,8,IF($J7=12,7,IF($J7=13,6,IF($J7=14,5,IF($J7=15,4,IF($J7=16,3,IF($J7=17,2,IF($J7&gt;=18,1,)))))))))))))))))))</f>
        <v>18</v>
      </c>
      <c r="L7" s="103">
        <v>79</v>
      </c>
      <c r="M7" s="104">
        <v>2</v>
      </c>
      <c r="N7" s="31">
        <f>IF(ISBLANK(L7),"",RANK($L7,$L$5:$L$34)+SUMPRODUCT(($L$5:$L$34=L7)*(M7&lt;$M$5:$M$34)))</f>
        <v>6</v>
      </c>
      <c r="O7" s="32">
        <f>IF(ISBLANK(L7),"",IF($N7=1,20,IF($N7=2,18,IF($N7=3,16,IF($N7=4,15,IF($N7=5,14,IF($N7=6,13,IF($N7=7,12,IF($N7=8,11,IF($N7=9,10,IF($N7=10,9,IF($N7=11,8,IF($N7=12,7,IF($N7=13,6,IF($N7=14,5,IF($N7=15,4,IF($N7=16,3,IF($N7=17,2,IF($N7&gt;=18,1,IF($N7=""," "))))))))))))))))))))</f>
        <v>13</v>
      </c>
      <c r="P7" s="35">
        <f>IF(ISBLANK(L7),"",SUM(G7,K7,O7))</f>
        <v>49</v>
      </c>
      <c r="Q7" s="34">
        <f>IF(ISBLANK(L7),"",RANK($P7,$P$5:$P$34))</f>
        <v>3</v>
      </c>
    </row>
    <row r="8" spans="1:17" ht="15.75" x14ac:dyDescent="0.25">
      <c r="A8" s="2">
        <v>1</v>
      </c>
      <c r="B8" s="10" t="s">
        <v>18</v>
      </c>
      <c r="C8" s="98">
        <v>1998</v>
      </c>
      <c r="D8" s="103">
        <v>96</v>
      </c>
      <c r="E8" s="104">
        <v>6</v>
      </c>
      <c r="F8" s="31">
        <f>IF(ISBLANK(D8),"",RANK($D8,$D$5:$D$34)+SUMPRODUCT(($D$5:$D$34=D8)*(E8&lt;$E$5:$E$34)))</f>
        <v>4</v>
      </c>
      <c r="G8" s="32">
        <f>IF(ISBLANK(D8),"",IF($F8=1,20,IF($F8=2,18,IF($F8=3,16,IF($F8=4,15,IF($F8=5,14,IF($F8=6,13,IF($F8=7,12,IF($F8=8,11,IF($F8=9,10,IF($F8=10,9,IF($F8=11,8,IF($F8=12,7,IF($F8=13,6,IF($F8=14,5,IF($F8=15,4,IF($F8=16,3,IF($F8=17,2,IF($F8&gt;=18,1,IF($F8=""," "))))))))))))))))))))</f>
        <v>15</v>
      </c>
      <c r="H8" s="103">
        <v>89</v>
      </c>
      <c r="I8" s="104">
        <v>2</v>
      </c>
      <c r="J8" s="31">
        <f>IF(ISBLANK(H8),"",RANK($H8,$H$5:$H$34)+SUMPRODUCT(($H$5:$H$34=H8)*(I8&lt;$I$5:$I$34)))</f>
        <v>4</v>
      </c>
      <c r="K8" s="30">
        <f>IF(ISBLANK(H8),"",IF($J8=1,20,IF($J8=2,18,IF($J8=3,16,IF($J8=4,15,IF($J8=5,14,IF($J8=6,13,IF($J8=7,12,IF($J8=8,11,IF($J8=9,10,IF($J8=10,9,IF($J8=11,8,IF($J8=12,7,IF($J8=13,6,IF($J8=14,5,IF($J8=15,4,IF($J8=16,3,IF($J8=17,2,IF($J8&gt;=18,1,)))))))))))))))))))</f>
        <v>15</v>
      </c>
      <c r="L8" s="103">
        <v>88</v>
      </c>
      <c r="M8" s="104">
        <v>1</v>
      </c>
      <c r="N8" s="31">
        <f>IF(ISBLANK(L8),"",RANK($L8,$L$5:$L$34)+SUMPRODUCT(($L$5:$L$34=L8)*(M8&lt;$M$5:$M$34)))</f>
        <v>4</v>
      </c>
      <c r="O8" s="32">
        <f>IF(ISBLANK(L8),"",IF($N8=1,20,IF($N8=2,18,IF($N8=3,16,IF($N8=4,15,IF($N8=5,14,IF($N8=6,13,IF($N8=7,12,IF($N8=8,11,IF($N8=9,10,IF($N8=10,9,IF($N8=11,8,IF($N8=12,7,IF($N8=13,6,IF($N8=14,5,IF($N8=15,4,IF($N8=16,3,IF($N8=17,2,IF($N8&gt;=18,1,IF($N8=""," "))))))))))))))))))))</f>
        <v>15</v>
      </c>
      <c r="P8" s="35">
        <f>IF(ISBLANK(L8),"",SUM(G8,K8,O8))</f>
        <v>45</v>
      </c>
      <c r="Q8" s="34">
        <f>IF(ISBLANK(L8),"",RANK($P8,$P$5:$P$34))</f>
        <v>4</v>
      </c>
    </row>
    <row r="9" spans="1:17" ht="15.75" x14ac:dyDescent="0.25">
      <c r="A9" s="2">
        <v>9</v>
      </c>
      <c r="B9" s="10" t="s">
        <v>22</v>
      </c>
      <c r="C9" s="98">
        <v>2002</v>
      </c>
      <c r="D9" s="103">
        <v>95</v>
      </c>
      <c r="E9" s="104">
        <v>6</v>
      </c>
      <c r="F9" s="31">
        <f>IF(ISBLANK(D9),"",RANK($D9,$D$5:$D$34)+SUMPRODUCT(($D$5:$D$34=D9)*(E9&lt;$E$5:$E$34)))</f>
        <v>5</v>
      </c>
      <c r="G9" s="32">
        <f>IF(ISBLANK(D9),"",IF($F9=1,20,IF($F9=2,18,IF($F9=3,16,IF($F9=4,15,IF($F9=5,14,IF($F9=6,13,IF($F9=7,12,IF($F9=8,11,IF($F9=9,10,IF($F9=10,9,IF($F9=11,8,IF($F9=12,7,IF($F9=13,6,IF($F9=14,5,IF($F9=15,4,IF($F9=16,3,IF($F9=17,2,IF($F9&gt;=18,1,IF($F9=""," "))))))))))))))))))))</f>
        <v>14</v>
      </c>
      <c r="H9" s="103">
        <v>89</v>
      </c>
      <c r="I9" s="104">
        <v>1</v>
      </c>
      <c r="J9" s="31">
        <f>IF(ISBLANK(H9),"",RANK($H9,$H$5:$H$34)+SUMPRODUCT(($H$5:$H$34=H9)*(I9&lt;$I$5:$I$34)))</f>
        <v>5</v>
      </c>
      <c r="K9" s="30">
        <f>IF(ISBLANK(H9),"",IF($J9=1,20,IF($J9=2,18,IF($J9=3,16,IF($J9=4,15,IF($J9=5,14,IF($J9=6,13,IF($J9=7,12,IF($J9=8,11,IF($J9=9,10,IF($J9=10,9,IF($J9=11,8,IF($J9=12,7,IF($J9=13,6,IF($J9=14,5,IF($J9=15,4,IF($J9=16,3,IF($J9=17,2,IF($J9&gt;=18,1,)))))))))))))))))))</f>
        <v>14</v>
      </c>
      <c r="L9" s="103">
        <v>90</v>
      </c>
      <c r="M9" s="104">
        <v>4</v>
      </c>
      <c r="N9" s="31">
        <f>IF(ISBLANK(L9),"",RANK($L9,$L$5:$L$34)+SUMPRODUCT(($L$5:$L$34=L9)*(M9&lt;$M$5:$M$34)))</f>
        <v>3</v>
      </c>
      <c r="O9" s="32">
        <f>IF(ISBLANK(L9),"",IF($N9=1,20,IF($N9=2,18,IF($N9=3,16,IF($N9=4,15,IF($N9=5,14,IF($N9=6,13,IF($N9=7,12,IF($N9=8,11,IF($N9=9,10,IF($N9=10,9,IF($N9=11,8,IF($N9=12,7,IF($N9=13,6,IF($N9=14,5,IF($N9=15,4,IF($N9=16,3,IF($N9=17,2,IF($N9&gt;=18,1,IF($N9=""," "))))))))))))))))))))</f>
        <v>16</v>
      </c>
      <c r="P9" s="35">
        <f>IF(ISBLANK(L9),"",SUM(G9,K9,O9))</f>
        <v>44</v>
      </c>
      <c r="Q9" s="34">
        <f>IF(ISBLANK(L9),"",RANK($P9,$P$5:$P$34))</f>
        <v>5</v>
      </c>
    </row>
    <row r="10" spans="1:17" ht="21.75" customHeight="1" x14ac:dyDescent="0.25">
      <c r="A10" s="2">
        <v>8</v>
      </c>
      <c r="B10" s="10" t="s">
        <v>19</v>
      </c>
      <c r="C10" s="98">
        <v>1966</v>
      </c>
      <c r="D10" s="103">
        <v>96</v>
      </c>
      <c r="E10" s="104">
        <v>7</v>
      </c>
      <c r="F10" s="31">
        <f>IF(ISBLANK(D10),"",RANK($D10,$D$5:$D$34)+SUMPRODUCT(($D$5:$D$34=D10)*(E10&lt;$E$5:$E$34)))</f>
        <v>3</v>
      </c>
      <c r="G10" s="32">
        <f>IF(ISBLANK(D10),"",IF($F10=1,20,IF($F10=2,18,IF($F10=3,16,IF($F10=4,15,IF($F10=5,14,IF($F10=6,13,IF($F10=7,12,IF($F10=8,11,IF($F10=9,10,IF($F10=10,9,IF($F10=11,8,IF($F10=12,7,IF($F10=13,6,IF($F10=14,5,IF($F10=15,4,IF($F10=16,3,IF($F10=17,2,IF($F10&gt;=18,1,IF($F10=""," "))))))))))))))))))))</f>
        <v>16</v>
      </c>
      <c r="H10" s="103">
        <v>82</v>
      </c>
      <c r="I10" s="104">
        <v>0</v>
      </c>
      <c r="J10" s="31">
        <f>IF(ISBLANK(H10),"",RANK($H10,$H$5:$H$34)+SUMPRODUCT(($H$5:$H$34=H10)*(I10&lt;$I$5:$I$34)))</f>
        <v>7</v>
      </c>
      <c r="K10" s="30">
        <f>IF(ISBLANK(H10),"",IF($J10=1,20,IF($J10=2,18,IF($J10=3,16,IF($J10=4,15,IF($J10=5,14,IF($J10=6,13,IF($J10=7,12,IF($J10=8,11,IF($J10=9,10,IF($J10=10,9,IF($J10=11,8,IF($J10=12,7,IF($J10=13,6,IF($J10=14,5,IF($J10=15,4,IF($J10=16,3,IF($J10=17,2,IF($J10&gt;=18,1,)))))))))))))))))))</f>
        <v>12</v>
      </c>
      <c r="L10" s="103">
        <v>77</v>
      </c>
      <c r="M10" s="104">
        <v>0</v>
      </c>
      <c r="N10" s="31">
        <f>IF(ISBLANK(L10),"",RANK($L10,$L$5:$L$34)+SUMPRODUCT(($L$5:$L$34=L10)*(M10&lt;$M$5:$M$34)))</f>
        <v>7</v>
      </c>
      <c r="O10" s="32">
        <f>IF(ISBLANK(L10),"",IF($N10=1,20,IF($N10=2,18,IF($N10=3,16,IF($N10=4,15,IF($N10=5,14,IF($N10=6,13,IF($N10=7,12,IF($N10=8,11,IF($N10=9,10,IF($N10=10,9,IF($N10=11,8,IF($N10=12,7,IF($N10=13,6,IF($N10=14,5,IF($N10=15,4,IF($N10=16,3,IF($N10=17,2,IF($N10&gt;=18,1,IF($N10=""," "))))))))))))))))))))</f>
        <v>12</v>
      </c>
      <c r="P10" s="35">
        <f>IF(ISBLANK(L10),"",SUM(G10,K10,O10))</f>
        <v>40</v>
      </c>
      <c r="Q10" s="34">
        <f>IF(ISBLANK(L10),"",RANK($P10,$P$5:$P$34))</f>
        <v>6</v>
      </c>
    </row>
    <row r="11" spans="1:17" ht="15.75" x14ac:dyDescent="0.25">
      <c r="A11" s="2">
        <v>7</v>
      </c>
      <c r="B11" s="10" t="s">
        <v>82</v>
      </c>
      <c r="C11" s="98">
        <v>1979</v>
      </c>
      <c r="D11" s="103">
        <v>91</v>
      </c>
      <c r="E11" s="104">
        <v>4</v>
      </c>
      <c r="F11" s="31">
        <f>IF(ISBLANK(D11),"",RANK($D11,$D$5:$D$34)+SUMPRODUCT(($D$5:$D$34=D11)*(E11&lt;$E$5:$E$34)))</f>
        <v>7</v>
      </c>
      <c r="G11" s="32">
        <f>IF(ISBLANK(D11),"",IF($F11=1,20,IF($F11=2,18,IF($F11=3,16,IF($F11=4,15,IF($F11=5,14,IF($F11=6,13,IF($F11=7,12,IF($F11=8,11,IF($F11=9,10,IF($F11=10,9,IF($F11=11,8,IF($F11=12,7,IF($F11=13,6,IF($F11=14,5,IF($F11=15,4,IF($F11=16,3,IF($F11=17,2,IF($F11&gt;=18,1,IF($F11=""," "))))))))))))))))))))</f>
        <v>12</v>
      </c>
      <c r="H11" s="103">
        <v>86</v>
      </c>
      <c r="I11" s="104">
        <v>2</v>
      </c>
      <c r="J11" s="31">
        <f>IF(ISBLANK(H11),"",RANK($H11,$H$5:$H$34)+SUMPRODUCT(($H$5:$H$34=H11)*(I11&lt;$I$5:$I$34)))</f>
        <v>6</v>
      </c>
      <c r="K11" s="30">
        <f>IF(ISBLANK(H11),"",IF($J11=1,20,IF($J11=2,18,IF($J11=3,16,IF($J11=4,15,IF($J11=5,14,IF($J11=6,13,IF($J11=7,12,IF($J11=8,11,IF($J11=9,10,IF($J11=10,9,IF($J11=11,8,IF($J11=12,7,IF($J11=13,6,IF($J11=14,5,IF($J11=15,4,IF($J11=16,3,IF($J11=17,2,IF($J11&gt;=18,1,)))))))))))))))))))</f>
        <v>13</v>
      </c>
      <c r="L11" s="103">
        <v>72</v>
      </c>
      <c r="M11" s="104">
        <v>1</v>
      </c>
      <c r="N11" s="31">
        <f>IF(ISBLANK(L11),"",RANK($L11,$L$5:$L$34)+SUMPRODUCT(($L$5:$L$34=L11)*(M11&lt;$M$5:$M$34)))</f>
        <v>8</v>
      </c>
      <c r="O11" s="32">
        <f>IF(ISBLANK(L11),"",IF($N11=1,20,IF($N11=2,18,IF($N11=3,16,IF($N11=4,15,IF($N11=5,14,IF($N11=6,13,IF($N11=7,12,IF($N11=8,11,IF($N11=9,10,IF($N11=10,9,IF($N11=11,8,IF($N11=12,7,IF($N11=13,6,IF($N11=14,5,IF($N11=15,4,IF($N11=16,3,IF($N11=17,2,IF($N11&gt;=18,1,IF($N11=""," "))))))))))))))))))))</f>
        <v>11</v>
      </c>
      <c r="P11" s="35">
        <f>IF(ISBLANK(L11),"",SUM(G11,K11,O11))</f>
        <v>36</v>
      </c>
      <c r="Q11" s="34">
        <f>IF(ISBLANK(L11),"",RANK($P11,$P$5:$P$34))</f>
        <v>7</v>
      </c>
    </row>
    <row r="12" spans="1:17" ht="15.75" x14ac:dyDescent="0.25">
      <c r="A12" s="2">
        <v>6</v>
      </c>
      <c r="B12" s="10" t="s">
        <v>81</v>
      </c>
      <c r="C12" s="98">
        <v>2009</v>
      </c>
      <c r="D12" s="103">
        <v>84</v>
      </c>
      <c r="E12" s="104">
        <v>2</v>
      </c>
      <c r="F12" s="31">
        <f>IF(ISBLANK(D12),"",RANK($D12,$D$5:$D$34)+SUMPRODUCT(($D$5:$D$34=D12)*(E12&lt;$E$5:$E$34)))</f>
        <v>9</v>
      </c>
      <c r="G12" s="32">
        <f>IF(ISBLANK(D12),"",IF($F12=1,20,IF($F12=2,18,IF($F12=3,16,IF($F12=4,15,IF($F12=5,14,IF($F12=6,13,IF($F12=7,12,IF($F12=8,11,IF($F12=9,10,IF($F12=10,9,IF($F12=11,8,IF($F12=12,7,IF($F12=13,6,IF($F12=14,5,IF($F12=15,4,IF($F12=16,3,IF($F12=17,2,IF($F12&gt;=18,1,IF($F12=""," "))))))))))))))))))))</f>
        <v>10</v>
      </c>
      <c r="H12" s="103">
        <v>80</v>
      </c>
      <c r="I12" s="104">
        <v>1</v>
      </c>
      <c r="J12" s="31">
        <f>IF(ISBLANK(H12),"",RANK($H12,$H$5:$H$34)+SUMPRODUCT(($H$5:$H$34=H12)*(I12&lt;$I$5:$I$34)))</f>
        <v>8</v>
      </c>
      <c r="K12" s="30">
        <f>IF(ISBLANK(H12),"",IF($J12=1,20,IF($J12=2,18,IF($J12=3,16,IF($J12=4,15,IF($J12=5,14,IF($J12=6,13,IF($J12=7,12,IF($J12=8,11,IF($J12=9,10,IF($J12=10,9,IF($J12=11,8,IF($J12=12,7,IF($J12=13,6,IF($J12=14,5,IF($J12=15,4,IF($J12=16,3,IF($J12=17,2,IF($J12&gt;=18,1,)))))))))))))))))))</f>
        <v>11</v>
      </c>
      <c r="L12" s="103">
        <v>84</v>
      </c>
      <c r="M12" s="104">
        <v>1</v>
      </c>
      <c r="N12" s="31">
        <f>IF(ISBLANK(L12),"",RANK($L12,$L$5:$L$34)+SUMPRODUCT(($L$5:$L$34=L12)*(M12&lt;$M$5:$M$34)))</f>
        <v>5</v>
      </c>
      <c r="O12" s="32">
        <f>IF(ISBLANK(L12),"",IF($N12=1,20,IF($N12=2,18,IF($N12=3,16,IF($N12=4,15,IF($N12=5,14,IF($N12=6,13,IF($N12=7,12,IF($N12=8,11,IF($N12=9,10,IF($N12=10,9,IF($N12=11,8,IF($N12=12,7,IF($N12=13,6,IF($N12=14,5,IF($N12=15,4,IF($N12=16,3,IF($N12=17,2,IF($N12&gt;=18,1,IF($N12=""," "))))))))))))))))))))</f>
        <v>14</v>
      </c>
      <c r="P12" s="35">
        <f>IF(ISBLANK(L12),"",SUM(G12,K12,O12))</f>
        <v>35</v>
      </c>
      <c r="Q12" s="34">
        <f>IF(ISBLANK(L12),"",RANK($P12,$P$5:$P$34))</f>
        <v>8</v>
      </c>
    </row>
    <row r="13" spans="1:17" ht="15.75" x14ac:dyDescent="0.25">
      <c r="A13" s="2">
        <v>3</v>
      </c>
      <c r="B13" s="10" t="s">
        <v>23</v>
      </c>
      <c r="C13" s="98">
        <v>1958</v>
      </c>
      <c r="D13" s="103">
        <v>85</v>
      </c>
      <c r="E13" s="104">
        <v>2</v>
      </c>
      <c r="F13" s="31">
        <f>IF(ISBLANK(D13),"",RANK($D13,$D$5:$D$34)+SUMPRODUCT(($D$5:$D$34=D13)*(E13&lt;$E$5:$E$34)))</f>
        <v>8</v>
      </c>
      <c r="G13" s="32">
        <f>IF(ISBLANK(D13),"",IF($F13=1,20,IF($F13=2,18,IF($F13=3,16,IF($F13=4,15,IF($F13=5,14,IF($F13=6,13,IF($F13=7,12,IF($F13=8,11,IF($F13=9,10,IF($F13=10,9,IF($F13=11,8,IF($F13=12,7,IF($F13=13,6,IF($F13=14,5,IF($F13=15,4,IF($F13=16,3,IF($F13=17,2,IF($F13&gt;=18,1,IF($F13=""," "))))))))))))))))))))</f>
        <v>11</v>
      </c>
      <c r="H13" s="103">
        <v>68</v>
      </c>
      <c r="I13" s="104">
        <v>0</v>
      </c>
      <c r="J13" s="31">
        <f>IF(ISBLANK(H13),"",RANK($H13,$H$5:$H$34)+SUMPRODUCT(($H$5:$H$34=H13)*(I13&lt;$I$5:$I$34)))</f>
        <v>9</v>
      </c>
      <c r="K13" s="30">
        <f>IF(ISBLANK(H13),"",IF($J13=1,20,IF($J13=2,18,IF($J13=3,16,IF($J13=4,15,IF($J13=5,14,IF($J13=6,13,IF($J13=7,12,IF($J13=8,11,IF($J13=9,10,IF($J13=10,9,IF($J13=11,8,IF($J13=12,7,IF($J13=13,6,IF($J13=14,5,IF($J13=15,4,IF($J13=16,3,IF($J13=17,2,IF($J13&gt;=18,1,)))))))))))))))))))</f>
        <v>10</v>
      </c>
      <c r="L13" s="103">
        <v>57</v>
      </c>
      <c r="M13" s="104">
        <v>2</v>
      </c>
      <c r="N13" s="31">
        <f>IF(ISBLANK(L13),"",RANK($L13,$L$5:$L$34)+SUMPRODUCT(($L$5:$L$34=L13)*(M13&lt;$M$5:$M$34)))</f>
        <v>9</v>
      </c>
      <c r="O13" s="32">
        <f>IF(ISBLANK(L13),"",IF($N13=1,20,IF($N13=2,18,IF($N13=3,16,IF($N13=4,15,IF($N13=5,14,IF($N13=6,13,IF($N13=7,12,IF($N13=8,11,IF($N13=9,10,IF($N13=10,9,IF($N13=11,8,IF($N13=12,7,IF($N13=13,6,IF($N13=14,5,IF($N13=15,4,IF($N13=16,3,IF($N13=17,2,IF($N13&gt;=18,1,IF($N13=""," "))))))))))))))))))))</f>
        <v>10</v>
      </c>
      <c r="P13" s="35">
        <f>IF(ISBLANK(L13),"",SUM(G13,K13,O13))</f>
        <v>31</v>
      </c>
      <c r="Q13" s="34">
        <f>IF(ISBLANK(L13),"",RANK($P13,$P$5:$P$34))</f>
        <v>9</v>
      </c>
    </row>
    <row r="14" spans="1:17" ht="15.75" x14ac:dyDescent="0.25">
      <c r="A14" s="2">
        <v>10</v>
      </c>
      <c r="B14" s="10"/>
      <c r="C14" s="98"/>
      <c r="D14" s="103"/>
      <c r="E14" s="104"/>
      <c r="F14" s="31" t="str">
        <f>IF(ISBLANK(D14),"",RANK($D14,$D$5:$D$34)+SUMPRODUCT(($D$5:$D$34=D14)*(E14&lt;$E$5:$E$34)))</f>
        <v/>
      </c>
      <c r="G14" s="32" t="str">
        <f>IF(ISBLANK(D14),"",IF($F14=1,20,IF($F14=2,18,IF($F14=3,16,IF($F14=4,15,IF($F14=5,14,IF($F14=6,13,IF($F14=7,12,IF($F14=8,11,IF($F14=9,10,IF($F14=10,9,IF($F14=11,8,IF($F14=12,7,IF($F14=13,6,IF($F14=14,5,IF($F14=15,4,IF($F14=16,3,IF($F14=17,2,IF($F14&gt;=18,1,IF($F14=""," "))))))))))))))))))))</f>
        <v/>
      </c>
      <c r="H14" s="103"/>
      <c r="I14" s="104"/>
      <c r="J14" s="31" t="str">
        <f>IF(ISBLANK(H14),"",RANK($H14,$H$5:$H$34)+SUMPRODUCT(($H$5:$H$34=H14)*(I14&lt;$I$5:$I$34)))</f>
        <v/>
      </c>
      <c r="K14" s="30" t="str">
        <f>IF(ISBLANK(H14),"",IF($J14=1,20,IF($J14=2,18,IF($J14=3,16,IF($J14=4,15,IF($J14=5,14,IF($J14=6,13,IF($J14=7,12,IF($J14=8,11,IF($J14=9,10,IF($J14=10,9,IF($J14=11,8,IF($J14=12,7,IF($J14=13,6,IF($J14=14,5,IF($J14=15,4,IF($J14=16,3,IF($J14=17,2,IF($J14&gt;=18,1,)))))))))))))))))))</f>
        <v/>
      </c>
      <c r="L14" s="103"/>
      <c r="M14" s="104"/>
      <c r="N14" s="31" t="str">
        <f>IF(ISBLANK(L14),"",RANK($L14,$L$5:$L$34)+SUMPRODUCT(($L$5:$L$34=L14)*(M14&lt;$M$5:$M$34)))</f>
        <v/>
      </c>
      <c r="O14" s="32" t="str">
        <f>IF(ISBLANK(L14),"",IF($N14=1,20,IF($N14=2,18,IF($N14=3,16,IF($N14=4,15,IF($N14=5,14,IF($N14=6,13,IF($N14=7,12,IF($N14=8,11,IF($N14=9,10,IF($N14=10,9,IF($N14=11,8,IF($N14=12,7,IF($N14=13,6,IF($N14=14,5,IF($N14=15,4,IF($N14=16,3,IF($N14=17,2,IF($N14&gt;=18,1,IF($N14=""," "))))))))))))))))))))</f>
        <v/>
      </c>
      <c r="P14" s="35" t="str">
        <f>IF(ISBLANK(L14),"",SUM(G14,K14,O14))</f>
        <v/>
      </c>
      <c r="Q14" s="34" t="str">
        <f>IF(ISBLANK(L14),"",RANK($P14,$P$5:$P$34))</f>
        <v/>
      </c>
    </row>
    <row r="15" spans="1:17" ht="15.75" x14ac:dyDescent="0.25">
      <c r="A15" s="2">
        <v>11</v>
      </c>
      <c r="B15" s="10"/>
      <c r="C15" s="98"/>
      <c r="D15" s="103"/>
      <c r="E15" s="104"/>
      <c r="F15" s="31" t="str">
        <f>IF(ISBLANK(D15),"",RANK($D15,$D$5:$D$34)+SUMPRODUCT(($D$5:$D$34=D15)*(E15&lt;$E$5:$E$34)))</f>
        <v/>
      </c>
      <c r="G15" s="32" t="str">
        <f>IF(ISBLANK(D15),"",IF($F15=1,20,IF($F15=2,18,IF($F15=3,16,IF($F15=4,15,IF($F15=5,14,IF($F15=6,13,IF($F15=7,12,IF($F15=8,11,IF($F15=9,10,IF($F15=10,9,IF($F15=11,8,IF($F15=12,7,IF($F15=13,6,IF($F15=14,5,IF($F15=15,4,IF($F15=16,3,IF($F15=17,2,IF($F15&gt;=18,1,IF($F15=""," "))))))))))))))))))))</f>
        <v/>
      </c>
      <c r="H15" s="103"/>
      <c r="I15" s="104"/>
      <c r="J15" s="31" t="str">
        <f>IF(ISBLANK(H15),"",RANK($H15,$H$5:$H$34)+SUMPRODUCT(($H$5:$H$34=H15)*(I15&lt;$I$5:$I$34)))</f>
        <v/>
      </c>
      <c r="K15" s="30" t="str">
        <f>IF(ISBLANK(H15),"",IF($J15=1,20,IF($J15=2,18,IF($J15=3,16,IF($J15=4,15,IF($J15=5,14,IF($J15=6,13,IF($J15=7,12,IF($J15=8,11,IF($J15=9,10,IF($J15=10,9,IF($J15=11,8,IF($J15=12,7,IF($J15=13,6,IF($J15=14,5,IF($J15=15,4,IF($J15=16,3,IF($J15=17,2,IF($J15&gt;=18,1,)))))))))))))))))))</f>
        <v/>
      </c>
      <c r="L15" s="103"/>
      <c r="M15" s="104"/>
      <c r="N15" s="31" t="str">
        <f>IF(ISBLANK(L15),"",RANK($L15,$L$5:$L$34)+SUMPRODUCT(($L$5:$L$34=L15)*(M15&lt;$M$5:$M$34)))</f>
        <v/>
      </c>
      <c r="O15" s="32" t="str">
        <f>IF(ISBLANK(L15),"",IF($N15=1,20,IF($N15=2,18,IF($N15=3,16,IF($N15=4,15,IF($N15=5,14,IF($N15=6,13,IF($N15=7,12,IF($N15=8,11,IF($N15=9,10,IF($N15=10,9,IF($N15=11,8,IF($N15=12,7,IF($N15=13,6,IF($N15=14,5,IF($N15=15,4,IF($N15=16,3,IF($N15=17,2,IF($N15&gt;=18,1,IF($N15=""," "))))))))))))))))))))</f>
        <v/>
      </c>
      <c r="P15" s="35" t="str">
        <f>IF(ISBLANK(L15),"",SUM(G15,K15,O15))</f>
        <v/>
      </c>
      <c r="Q15" s="34" t="str">
        <f>IF(ISBLANK(L15),"",RANK($P15,$P$5:$P$34))</f>
        <v/>
      </c>
    </row>
    <row r="16" spans="1:17" ht="15.75" x14ac:dyDescent="0.25">
      <c r="A16" s="2">
        <v>12</v>
      </c>
      <c r="B16" s="10"/>
      <c r="C16" s="98"/>
      <c r="D16" s="103"/>
      <c r="E16" s="104"/>
      <c r="F16" s="31" t="str">
        <f>IF(ISBLANK(D16),"",RANK($D16,$D$5:$D$34)+SUMPRODUCT(($D$5:$D$34=D16)*(E16&lt;$E$5:$E$34)))</f>
        <v/>
      </c>
      <c r="G16" s="32" t="str">
        <f>IF(ISBLANK(D16),"",IF($F16=1,20,IF($F16=2,18,IF($F16=3,16,IF($F16=4,15,IF($F16=5,14,IF($F16=6,13,IF($F16=7,12,IF($F16=8,11,IF($F16=9,10,IF($F16=10,9,IF($F16=11,8,IF($F16=12,7,IF($F16=13,6,IF($F16=14,5,IF($F16=15,4,IF($F16=16,3,IF($F16=17,2,IF($F16&gt;=18,1,IF($F16=""," "))))))))))))))))))))</f>
        <v/>
      </c>
      <c r="H16" s="103"/>
      <c r="I16" s="104"/>
      <c r="J16" s="31" t="str">
        <f>IF(ISBLANK(H16),"",RANK($H16,$H$5:$H$34)+SUMPRODUCT(($H$5:$H$34=H16)*(I16&lt;$I$5:$I$34)))</f>
        <v/>
      </c>
      <c r="K16" s="30" t="str">
        <f>IF(ISBLANK(H16),"",IF($J16=1,20,IF($J16=2,18,IF($J16=3,16,IF($J16=4,15,IF($J16=5,14,IF($J16=6,13,IF($J16=7,12,IF($J16=8,11,IF($J16=9,10,IF($J16=10,9,IF($J16=11,8,IF($J16=12,7,IF($J16=13,6,IF($J16=14,5,IF($J16=15,4,IF($J16=16,3,IF($J16=17,2,IF($J16&gt;=18,1,)))))))))))))))))))</f>
        <v/>
      </c>
      <c r="L16" s="103"/>
      <c r="M16" s="104"/>
      <c r="N16" s="31" t="str">
        <f>IF(ISBLANK(L16),"",RANK($L16,$L$5:$L$34)+SUMPRODUCT(($L$5:$L$34=L16)*(M16&lt;$M$5:$M$34)))</f>
        <v/>
      </c>
      <c r="O16" s="32" t="str">
        <f>IF(ISBLANK(L16),"",IF($N16=1,20,IF($N16=2,18,IF($N16=3,16,IF($N16=4,15,IF($N16=5,14,IF($N16=6,13,IF($N16=7,12,IF($N16=8,11,IF($N16=9,10,IF($N16=10,9,IF($N16=11,8,IF($N16=12,7,IF($N16=13,6,IF($N16=14,5,IF($N16=15,4,IF($N16=16,3,IF($N16=17,2,IF($N16&gt;=18,1,IF($N16=""," "))))))))))))))))))))</f>
        <v/>
      </c>
      <c r="P16" s="35" t="str">
        <f>IF(ISBLANK(L16),"",SUM(G16,K16,O16))</f>
        <v/>
      </c>
      <c r="Q16" s="34" t="str">
        <f>IF(ISBLANK(L16),"",RANK($P16,$P$5:$P$34))</f>
        <v/>
      </c>
    </row>
    <row r="17" spans="1:17" ht="15.75" x14ac:dyDescent="0.25">
      <c r="A17" s="2">
        <v>13</v>
      </c>
      <c r="B17" s="10"/>
      <c r="C17" s="98"/>
      <c r="D17" s="103"/>
      <c r="E17" s="104"/>
      <c r="F17" s="31" t="str">
        <f>IF(ISBLANK(D17),"",RANK($D17,$D$5:$D$34)+SUMPRODUCT(($D$5:$D$34=D17)*(E17&lt;$E$5:$E$34)))</f>
        <v/>
      </c>
      <c r="G17" s="32" t="str">
        <f>IF(ISBLANK(D17),"",IF($F17=1,20,IF($F17=2,18,IF($F17=3,16,IF($F17=4,15,IF($F17=5,14,IF($F17=6,13,IF($F17=7,12,IF($F17=8,11,IF($F17=9,10,IF($F17=10,9,IF($F17=11,8,IF($F17=12,7,IF($F17=13,6,IF($F17=14,5,IF($F17=15,4,IF($F17=16,3,IF($F17=17,2,IF($F17&gt;=18,1,IF($F17=""," "))))))))))))))))))))</f>
        <v/>
      </c>
      <c r="H17" s="106"/>
      <c r="I17" s="104"/>
      <c r="J17" s="31" t="str">
        <f>IF(ISBLANK(H17),"",RANK($H17,$H$5:$H$34)+SUMPRODUCT(($H$5:$H$34=H17)*(I17&lt;$I$5:$I$34)))</f>
        <v/>
      </c>
      <c r="K17" s="30" t="str">
        <f>IF(ISBLANK(H17),"",IF($J17=1,20,IF($J17=2,18,IF($J17=3,16,IF($J17=4,15,IF($J17=5,14,IF($J17=6,13,IF($J17=7,12,IF($J17=8,11,IF($J17=9,10,IF($J17=10,9,IF($J17=11,8,IF($J17=12,7,IF($J17=13,6,IF($J17=14,5,IF($J17=15,4,IF($J17=16,3,IF($J17=17,2,IF($J17&gt;=18,1,)))))))))))))))))))</f>
        <v/>
      </c>
      <c r="L17" s="103"/>
      <c r="M17" s="104"/>
      <c r="N17" s="31" t="str">
        <f>IF(ISBLANK(L17),"",RANK($L17,$L$5:$L$34)+SUMPRODUCT(($L$5:$L$34=L17)*(M17&lt;$M$5:$M$34)))</f>
        <v/>
      </c>
      <c r="O17" s="32" t="str">
        <f>IF(ISBLANK(L17),"",IF($N17=1,20,IF($N17=2,18,IF($N17=3,16,IF($N17=4,15,IF($N17=5,14,IF($N17=6,13,IF($N17=7,12,IF($N17=8,11,IF($N17=9,10,IF($N17=10,9,IF($N17=11,8,IF($N17=12,7,IF($N17=13,6,IF($N17=14,5,IF($N17=15,4,IF($N17=16,3,IF($N17=17,2,IF($N17&gt;=18,1,IF($N17=""," "))))))))))))))))))))</f>
        <v/>
      </c>
      <c r="P17" s="35" t="str">
        <f>IF(ISBLANK(L17),"",SUM(G17,K17,O17))</f>
        <v/>
      </c>
      <c r="Q17" s="34" t="str">
        <f>IF(ISBLANK(L17),"",RANK($P17,$P$5:$P$34))</f>
        <v/>
      </c>
    </row>
    <row r="18" spans="1:17" ht="15.75" x14ac:dyDescent="0.25">
      <c r="A18" s="2">
        <v>14</v>
      </c>
      <c r="B18" s="10"/>
      <c r="C18" s="98"/>
      <c r="D18" s="103"/>
      <c r="E18" s="104"/>
      <c r="F18" s="31" t="str">
        <f>IF(ISBLANK(D18),"",RANK($D18,$D$5:$D$34)+SUMPRODUCT(($D$5:$D$34=D18)*(E18&lt;$E$5:$E$34)))</f>
        <v/>
      </c>
      <c r="G18" s="32" t="str">
        <f>IF(ISBLANK(D18),"",IF($F18=1,20,IF($F18=2,18,IF($F18=3,16,IF($F18=4,15,IF($F18=5,14,IF($F18=6,13,IF($F18=7,12,IF($F18=8,11,IF($F18=9,10,IF($F18=10,9,IF($F18=11,8,IF($F18=12,7,IF($F18=13,6,IF($F18=14,5,IF($F18=15,4,IF($F18=16,3,IF($F18=17,2,IF($F18&gt;=18,1,IF($F18=""," "))))))))))))))))))))</f>
        <v/>
      </c>
      <c r="H18" s="103"/>
      <c r="I18" s="104"/>
      <c r="J18" s="31" t="str">
        <f>IF(ISBLANK(H18),"",RANK($H18,$H$5:$H$34)+SUMPRODUCT(($H$5:$H$34=H18)*(I18&lt;$I$5:$I$34)))</f>
        <v/>
      </c>
      <c r="K18" s="30" t="str">
        <f>IF(ISBLANK(H18),"",IF($J18=1,20,IF($J18=2,18,IF($J18=3,16,IF($J18=4,15,IF($J18=5,14,IF($J18=6,13,IF($J18=7,12,IF($J18=8,11,IF($J18=9,10,IF($J18=10,9,IF($J18=11,8,IF($J18=12,7,IF($J18=13,6,IF($J18=14,5,IF($J18=15,4,IF($J18=16,3,IF($J18=17,2,IF($J18&gt;=18,1,)))))))))))))))))))</f>
        <v/>
      </c>
      <c r="L18" s="103"/>
      <c r="M18" s="104"/>
      <c r="N18" s="31" t="str">
        <f>IF(ISBLANK(L18),"",RANK($L18,$L$5:$L$34)+SUMPRODUCT(($L$5:$L$34=L18)*(M18&lt;$M$5:$M$34)))</f>
        <v/>
      </c>
      <c r="O18" s="32" t="str">
        <f>IF(ISBLANK(L18),"",IF($N18=1,20,IF($N18=2,18,IF($N18=3,16,IF($N18=4,15,IF($N18=5,14,IF($N18=6,13,IF($N18=7,12,IF($N18=8,11,IF($N18=9,10,IF($N18=10,9,IF($N18=11,8,IF($N18=12,7,IF($N18=13,6,IF($N18=14,5,IF($N18=15,4,IF($N18=16,3,IF($N18=17,2,IF($N18&gt;=18,1,IF($N18=""," "))))))))))))))))))))</f>
        <v/>
      </c>
      <c r="P18" s="35" t="str">
        <f>IF(ISBLANK(L18),"",SUM(G18,K18,O18))</f>
        <v/>
      </c>
      <c r="Q18" s="34" t="str">
        <f>IF(ISBLANK(L18),"",RANK($P18,$P$5:$P$34))</f>
        <v/>
      </c>
    </row>
    <row r="19" spans="1:17" ht="15.75" x14ac:dyDescent="0.25">
      <c r="A19" s="2">
        <v>15</v>
      </c>
      <c r="B19" s="10"/>
      <c r="C19" s="98"/>
      <c r="D19" s="103"/>
      <c r="E19" s="104"/>
      <c r="F19" s="31" t="str">
        <f>IF(ISBLANK(D19),"",RANK($D19,$D$5:$D$34)+SUMPRODUCT(($D$5:$D$34=D19)*(E19&lt;$E$5:$E$34)))</f>
        <v/>
      </c>
      <c r="G19" s="32" t="str">
        <f>IF(ISBLANK(D19),"",IF($F19=1,20,IF($F19=2,18,IF($F19=3,16,IF($F19=4,15,IF($F19=5,14,IF($F19=6,13,IF($F19=7,12,IF($F19=8,11,IF($F19=9,10,IF($F19=10,9,IF($F19=11,8,IF($F19=12,7,IF($F19=13,6,IF($F19=14,5,IF($F19=15,4,IF($F19=16,3,IF($F19=17,2,IF($F19&gt;=18,1,IF($F19=""," "))))))))))))))))))))</f>
        <v/>
      </c>
      <c r="H19" s="103"/>
      <c r="I19" s="104"/>
      <c r="J19" s="31" t="str">
        <f>IF(ISBLANK(H19),"",RANK($H19,$H$5:$H$34)+SUMPRODUCT(($H$5:$H$34=H19)*(I19&lt;$I$5:$I$34)))</f>
        <v/>
      </c>
      <c r="K19" s="30" t="str">
        <f>IF(ISBLANK(H19),"",IF($J19=1,20,IF($J19=2,18,IF($J19=3,16,IF($J19=4,15,IF($J19=5,14,IF($J19=6,13,IF($J19=7,12,IF($J19=8,11,IF($J19=9,10,IF($J19=10,9,IF($J19=11,8,IF($J19=12,7,IF($J19=13,6,IF($J19=14,5,IF($J19=15,4,IF($J19=16,3,IF($J19=17,2,IF($J19&gt;=18,1,)))))))))))))))))))</f>
        <v/>
      </c>
      <c r="L19" s="103"/>
      <c r="M19" s="104"/>
      <c r="N19" s="31" t="str">
        <f>IF(ISBLANK(L19),"",RANK($L19,$L$5:$L$34)+SUMPRODUCT(($L$5:$L$34=L19)*(M19&lt;$M$5:$M$34)))</f>
        <v/>
      </c>
      <c r="O19" s="32" t="str">
        <f>IF(ISBLANK(L19),"",IF($N19=1,20,IF($N19=2,18,IF($N19=3,16,IF($N19=4,15,IF($N19=5,14,IF($N19=6,13,IF($N19=7,12,IF($N19=8,11,IF($N19=9,10,IF($N19=10,9,IF($N19=11,8,IF($N19=12,7,IF($N19=13,6,IF($N19=14,5,IF($N19=15,4,IF($N19=16,3,IF($N19=17,2,IF($N19&gt;=18,1,IF($N19=""," "))))))))))))))))))))</f>
        <v/>
      </c>
      <c r="P19" s="35" t="str">
        <f>IF(ISBLANK(L19),"",SUM(G19,K19,O19))</f>
        <v/>
      </c>
      <c r="Q19" s="34" t="str">
        <f>IF(ISBLANK(L19),"",RANK($P19,$P$5:$P$34))</f>
        <v/>
      </c>
    </row>
    <row r="20" spans="1:17" ht="15.75" x14ac:dyDescent="0.25">
      <c r="A20" s="2">
        <v>16</v>
      </c>
      <c r="B20" s="10"/>
      <c r="C20" s="98"/>
      <c r="D20" s="103"/>
      <c r="E20" s="104"/>
      <c r="F20" s="31" t="str">
        <f>IF(ISBLANK(D20),"",RANK($D20,$D$5:$D$34)+SUMPRODUCT(($D$5:$D$34=D20)*(E20&lt;$E$5:$E$34)))</f>
        <v/>
      </c>
      <c r="G20" s="32" t="str">
        <f>IF(ISBLANK(D20),"",IF($F20=1,20,IF($F20=2,18,IF($F20=3,16,IF($F20=4,15,IF($F20=5,14,IF($F20=6,13,IF($F20=7,12,IF($F20=8,11,IF($F20=9,10,IF($F20=10,9,IF($F20=11,8,IF($F20=12,7,IF($F20=13,6,IF($F20=14,5,IF($F20=15,4,IF($F20=16,3,IF($F20=17,2,IF($F20&gt;=18,1,IF($F20=""," "))))))))))))))))))))</f>
        <v/>
      </c>
      <c r="H20" s="103"/>
      <c r="I20" s="104"/>
      <c r="J20" s="31" t="str">
        <f>IF(ISBLANK(H20),"",RANK($H20,$H$5:$H$34)+SUMPRODUCT(($H$5:$H$34=H20)*(I20&lt;$I$5:$I$34)))</f>
        <v/>
      </c>
      <c r="K20" s="30" t="str">
        <f>IF(ISBLANK(H20),"",IF($J20=1,20,IF($J20=2,18,IF($J20=3,16,IF($J20=4,15,IF($J20=5,14,IF($J20=6,13,IF($J20=7,12,IF($J20=8,11,IF($J20=9,10,IF($J20=10,9,IF($J20=11,8,IF($J20=12,7,IF($J20=13,6,IF($J20=14,5,IF($J20=15,4,IF($J20=16,3,IF($J20=17,2,IF($J20&gt;=18,1,)))))))))))))))))))</f>
        <v/>
      </c>
      <c r="L20" s="103"/>
      <c r="M20" s="104"/>
      <c r="N20" s="31" t="str">
        <f>IF(ISBLANK(L20),"",RANK($L20,$L$5:$L$34)+SUMPRODUCT(($L$5:$L$34=L20)*(M20&lt;$M$5:$M$34)))</f>
        <v/>
      </c>
      <c r="O20" s="32" t="str">
        <f>IF(ISBLANK(L20),"",IF($N20=1,20,IF($N20=2,18,IF($N20=3,16,IF($N20=4,15,IF($N20=5,14,IF($N20=6,13,IF($N20=7,12,IF($N20=8,11,IF($N20=9,10,IF($N20=10,9,IF($N20=11,8,IF($N20=12,7,IF($N20=13,6,IF($N20=14,5,IF($N20=15,4,IF($N20=16,3,IF($N20=17,2,IF($N20&gt;=18,1,IF($N20=""," "))))))))))))))))))))</f>
        <v/>
      </c>
      <c r="P20" s="35" t="str">
        <f>IF(ISBLANK(L20),"",SUM(G20,K20,O20))</f>
        <v/>
      </c>
      <c r="Q20" s="34" t="str">
        <f>IF(ISBLANK(L20),"",RANK($P20,$P$5:$P$34))</f>
        <v/>
      </c>
    </row>
    <row r="21" spans="1:17" ht="15.75" x14ac:dyDescent="0.25">
      <c r="A21" s="2">
        <v>17</v>
      </c>
      <c r="B21" s="10"/>
      <c r="C21" s="98"/>
      <c r="D21" s="103"/>
      <c r="E21" s="104"/>
      <c r="F21" s="31" t="str">
        <f>IF(ISBLANK(D21),"",RANK($D21,$D$5:$D$34)+SUMPRODUCT(($D$5:$D$34=D21)*(E21&lt;$E$5:$E$34)))</f>
        <v/>
      </c>
      <c r="G21" s="32" t="str">
        <f>IF(ISBLANK(D21),"",IF($F21=1,20,IF($F21=2,18,IF($F21=3,16,IF($F21=4,15,IF($F21=5,14,IF($F21=6,13,IF($F21=7,12,IF($F21=8,11,IF($F21=9,10,IF($F21=10,9,IF($F21=11,8,IF($F21=12,7,IF($F21=13,6,IF($F21=14,5,IF($F21=15,4,IF($F21=16,3,IF($F21=17,2,IF($F21&gt;=18,1,IF($F21=""," "))))))))))))))))))))</f>
        <v/>
      </c>
      <c r="H21" s="103"/>
      <c r="I21" s="104"/>
      <c r="J21" s="31" t="str">
        <f>IF(ISBLANK(H21),"",RANK($H21,$H$5:$H$34)+SUMPRODUCT(($H$5:$H$34=H21)*(I21&lt;$I$5:$I$34)))</f>
        <v/>
      </c>
      <c r="K21" s="30" t="str">
        <f>IF(ISBLANK(H21),"",IF($J21=1,20,IF($J21=2,18,IF($J21=3,16,IF($J21=4,15,IF($J21=5,14,IF($J21=6,13,IF($J21=7,12,IF($J21=8,11,IF($J21=9,10,IF($J21=10,9,IF($J21=11,8,IF($J21=12,7,IF($J21=13,6,IF($J21=14,5,IF($J21=15,4,IF($J21=16,3,IF($J21=17,2,IF($J21&gt;=18,1,)))))))))))))))))))</f>
        <v/>
      </c>
      <c r="L21" s="103"/>
      <c r="M21" s="104"/>
      <c r="N21" s="31" t="str">
        <f>IF(ISBLANK(L21),"",RANK($L21,$L$5:$L$34)+SUMPRODUCT(($L$5:$L$34=L21)*(M21&lt;$M$5:$M$34)))</f>
        <v/>
      </c>
      <c r="O21" s="32" t="str">
        <f>IF(ISBLANK(L21),"",IF($N21=1,20,IF($N21=2,18,IF($N21=3,16,IF($N21=4,15,IF($N21=5,14,IF($N21=6,13,IF($N21=7,12,IF($N21=8,11,IF($N21=9,10,IF($N21=10,9,IF($N21=11,8,IF($N21=12,7,IF($N21=13,6,IF($N21=14,5,IF($N21=15,4,IF($N21=16,3,IF($N21=17,2,IF($N21&gt;=18,1,IF($N21=""," "))))))))))))))))))))</f>
        <v/>
      </c>
      <c r="P21" s="35" t="str">
        <f>IF(ISBLANK(L21),"",SUM(G21,K21,O21))</f>
        <v/>
      </c>
      <c r="Q21" s="34" t="str">
        <f>IF(ISBLANK(L21),"",RANK($P21,$P$5:$P$34))</f>
        <v/>
      </c>
    </row>
    <row r="22" spans="1:17" ht="15.75" x14ac:dyDescent="0.25">
      <c r="A22" s="2">
        <v>18</v>
      </c>
      <c r="B22" s="10"/>
      <c r="C22" s="98"/>
      <c r="D22" s="103"/>
      <c r="E22" s="104"/>
      <c r="F22" s="31" t="str">
        <f>IF(ISBLANK(D22),"",RANK($D22,$D$5:$D$34)+SUMPRODUCT(($D$5:$D$34=D22)*(E22&lt;$E$5:$E$34)))</f>
        <v/>
      </c>
      <c r="G22" s="32" t="str">
        <f>IF(ISBLANK(D22),"",IF($F22=1,20,IF($F22=2,18,IF($F22=3,16,IF($F22=4,15,IF($F22=5,14,IF($F22=6,13,IF($F22=7,12,IF($F22=8,11,IF($F22=9,10,IF($F22=10,9,IF($F22=11,8,IF($F22=12,7,IF($F22=13,6,IF($F22=14,5,IF($F22=15,4,IF($F22=16,3,IF($F22=17,2,IF($F22&gt;=18,1,IF($F22=""," "))))))))))))))))))))</f>
        <v/>
      </c>
      <c r="H22" s="103"/>
      <c r="I22" s="104"/>
      <c r="J22" s="31" t="str">
        <f>IF(ISBLANK(H22),"",RANK($H22,$H$5:$H$34)+SUMPRODUCT(($H$5:$H$34=H22)*(I22&lt;$I$5:$I$34)))</f>
        <v/>
      </c>
      <c r="K22" s="30" t="str">
        <f>IF(ISBLANK(H22),"",IF($J22=1,20,IF($J22=2,18,IF($J22=3,16,IF($J22=4,15,IF($J22=5,14,IF($J22=6,13,IF($J22=7,12,IF($J22=8,11,IF($J22=9,10,IF($J22=10,9,IF($J22=11,8,IF($J22=12,7,IF($J22=13,6,IF($J22=14,5,IF($J22=15,4,IF($J22=16,3,IF($J22=17,2,IF($J22&gt;=18,1,)))))))))))))))))))</f>
        <v/>
      </c>
      <c r="L22" s="103"/>
      <c r="M22" s="104"/>
      <c r="N22" s="31" t="str">
        <f>IF(ISBLANK(L22),"",RANK($L22,$L$5:$L$34)+SUMPRODUCT(($L$5:$L$34=L22)*(M22&lt;$M$5:$M$34)))</f>
        <v/>
      </c>
      <c r="O22" s="32" t="str">
        <f>IF(ISBLANK(L22),"",IF($N22=1,20,IF($N22=2,18,IF($N22=3,16,IF($N22=4,15,IF($N22=5,14,IF($N22=6,13,IF($N22=7,12,IF($N22=8,11,IF($N22=9,10,IF($N22=10,9,IF($N22=11,8,IF($N22=12,7,IF($N22=13,6,IF($N22=14,5,IF($N22=15,4,IF($N22=16,3,IF($N22=17,2,IF($N22&gt;=18,1,IF($N22=""," "))))))))))))))))))))</f>
        <v/>
      </c>
      <c r="P22" s="35" t="str">
        <f>IF(ISBLANK(L22),"",SUM(G22,K22,O22))</f>
        <v/>
      </c>
      <c r="Q22" s="34" t="str">
        <f>IF(ISBLANK(L22),"",RANK($P22,$P$5:$P$34))</f>
        <v/>
      </c>
    </row>
    <row r="23" spans="1:17" ht="15.75" x14ac:dyDescent="0.25">
      <c r="A23" s="2">
        <v>19</v>
      </c>
      <c r="B23" s="10"/>
      <c r="C23" s="98"/>
      <c r="D23" s="103"/>
      <c r="E23" s="104"/>
      <c r="F23" s="31" t="str">
        <f>IF(ISBLANK(D23),"",RANK($D23,$D$5:$D$34)+SUMPRODUCT(($D$5:$D$34=D23)*(E23&lt;$E$5:$E$34)))</f>
        <v/>
      </c>
      <c r="G23" s="32" t="str">
        <f>IF(ISBLANK(D23),"",IF($F23=1,20,IF($F23=2,18,IF($F23=3,16,IF($F23=4,15,IF($F23=5,14,IF($F23=6,13,IF($F23=7,12,IF($F23=8,11,IF($F23=9,10,IF($F23=10,9,IF($F23=11,8,IF($F23=12,7,IF($F23=13,6,IF($F23=14,5,IF($F23=15,4,IF($F23=16,3,IF($F23=17,2,IF($F23&gt;=18,1,IF($F23=""," "))))))))))))))))))))</f>
        <v/>
      </c>
      <c r="H23" s="103"/>
      <c r="I23" s="104"/>
      <c r="J23" s="31" t="str">
        <f>IF(ISBLANK(H23),"",RANK($H23,$H$5:$H$34)+SUMPRODUCT(($H$5:$H$34=H23)*(I23&lt;$I$5:$I$34)))</f>
        <v/>
      </c>
      <c r="K23" s="30" t="str">
        <f>IF(ISBLANK(H23),"",IF($J23=1,20,IF($J23=2,18,IF($J23=3,16,IF($J23=4,15,IF($J23=5,14,IF($J23=6,13,IF($J23=7,12,IF($J23=8,11,IF($J23=9,10,IF($J23=10,9,IF($J23=11,8,IF($J23=12,7,IF($J23=13,6,IF($J23=14,5,IF($J23=15,4,IF($J23=16,3,IF($J23=17,2,IF($J23&gt;=18,1,)))))))))))))))))))</f>
        <v/>
      </c>
      <c r="L23" s="103"/>
      <c r="M23" s="104"/>
      <c r="N23" s="31" t="str">
        <f>IF(ISBLANK(L23),"",RANK($L23,$L$5:$L$34)+SUMPRODUCT(($L$5:$L$34=L23)*(M23&lt;$M$5:$M$34)))</f>
        <v/>
      </c>
      <c r="O23" s="32" t="str">
        <f>IF(ISBLANK(L23),"",IF($N23=1,20,IF($N23=2,18,IF($N23=3,16,IF($N23=4,15,IF($N23=5,14,IF($N23=6,13,IF($N23=7,12,IF($N23=8,11,IF($N23=9,10,IF($N23=10,9,IF($N23=11,8,IF($N23=12,7,IF($N23=13,6,IF($N23=14,5,IF($N23=15,4,IF($N23=16,3,IF($N23=17,2,IF($N23&gt;=18,1,IF($N23=""," "))))))))))))))))))))</f>
        <v/>
      </c>
      <c r="P23" s="35" t="str">
        <f>IF(ISBLANK(L23),"",SUM(G23,K23,O23))</f>
        <v/>
      </c>
      <c r="Q23" s="34" t="str">
        <f>IF(ISBLANK(L23),"",RANK($P23,$P$5:$P$34))</f>
        <v/>
      </c>
    </row>
    <row r="24" spans="1:17" ht="15.75" x14ac:dyDescent="0.25">
      <c r="A24" s="2">
        <v>20</v>
      </c>
      <c r="B24" s="10"/>
      <c r="C24" s="98"/>
      <c r="D24" s="103"/>
      <c r="E24" s="104"/>
      <c r="F24" s="31" t="str">
        <f>IF(ISBLANK(D24),"",RANK($D24,$D$5:$D$34)+SUMPRODUCT(($D$5:$D$34=D24)*(E24&lt;$E$5:$E$34)))</f>
        <v/>
      </c>
      <c r="G24" s="32" t="str">
        <f>IF(ISBLANK(D24),"",IF($F24=1,20,IF($F24=2,18,IF($F24=3,16,IF($F24=4,15,IF($F24=5,14,IF($F24=6,13,IF($F24=7,12,IF($F24=8,11,IF($F24=9,10,IF($F24=10,9,IF($F24=11,8,IF($F24=12,7,IF($F24=13,6,IF($F24=14,5,IF($F24=15,4,IF($F24=16,3,IF($F24=17,2,IF($F24&gt;=18,1,IF($F24=""," "))))))))))))))))))))</f>
        <v/>
      </c>
      <c r="H24" s="103"/>
      <c r="I24" s="104"/>
      <c r="J24" s="31" t="str">
        <f>IF(ISBLANK(H24),"",RANK($H24,$H$5:$H$34)+SUMPRODUCT(($H$5:$H$34=H24)*(I24&lt;$I$5:$I$34)))</f>
        <v/>
      </c>
      <c r="K24" s="30" t="str">
        <f>IF(ISBLANK(H24),"",IF($J24=1,20,IF($J24=2,18,IF($J24=3,16,IF($J24=4,15,IF($J24=5,14,IF($J24=6,13,IF($J24=7,12,IF($J24=8,11,IF($J24=9,10,IF($J24=10,9,IF($J24=11,8,IF($J24=12,7,IF($J24=13,6,IF($J24=14,5,IF($J24=15,4,IF($J24=16,3,IF($J24=17,2,IF($J24&gt;=18,1,)))))))))))))))))))</f>
        <v/>
      </c>
      <c r="L24" s="103"/>
      <c r="M24" s="104"/>
      <c r="N24" s="31" t="str">
        <f>IF(ISBLANK(L24),"",RANK($L24,$L$5:$L$34)+SUMPRODUCT(($L$5:$L$34=L24)*(M24&lt;$M$5:$M$34)))</f>
        <v/>
      </c>
      <c r="O24" s="32" t="str">
        <f>IF(ISBLANK(L24),"",IF($N24=1,20,IF($N24=2,18,IF($N24=3,16,IF($N24=4,15,IF($N24=5,14,IF($N24=6,13,IF($N24=7,12,IF($N24=8,11,IF($N24=9,10,IF($N24=10,9,IF($N24=11,8,IF($N24=12,7,IF($N24=13,6,IF($N24=14,5,IF($N24=15,4,IF($N24=16,3,IF($N24=17,2,IF($N24&gt;=18,1,IF($N24=""," "))))))))))))))))))))</f>
        <v/>
      </c>
      <c r="P24" s="35" t="str">
        <f>IF(ISBLANK(L24),"",SUM(G24,K24,O24))</f>
        <v/>
      </c>
      <c r="Q24" s="34" t="str">
        <f>IF(ISBLANK(L24),"",RANK($P24,$P$5:$P$34))</f>
        <v/>
      </c>
    </row>
    <row r="25" spans="1:17" ht="15.75" x14ac:dyDescent="0.25">
      <c r="A25" s="2">
        <v>21</v>
      </c>
      <c r="B25" s="10"/>
      <c r="C25" s="98"/>
      <c r="D25" s="103"/>
      <c r="E25" s="104"/>
      <c r="F25" s="31" t="str">
        <f>IF(ISBLANK(D25),"",RANK($D25,$D$5:$D$34)+SUMPRODUCT(($D$5:$D$34=D25)*(E25&lt;$E$5:$E$34)))</f>
        <v/>
      </c>
      <c r="G25" s="32" t="str">
        <f>IF(ISBLANK(D25),"",IF($F25=1,20,IF($F25=2,18,IF($F25=3,16,IF($F25=4,15,IF($F25=5,14,IF($F25=6,13,IF($F25=7,12,IF($F25=8,11,IF($F25=9,10,IF($F25=10,9,IF($F25=11,8,IF($F25=12,7,IF($F25=13,6,IF($F25=14,5,IF($F25=15,4,IF($F25=16,3,IF($F25=17,2,IF($F25&gt;=18,1,IF($F25=""," "))))))))))))))))))))</f>
        <v/>
      </c>
      <c r="H25" s="103"/>
      <c r="I25" s="104"/>
      <c r="J25" s="31" t="str">
        <f>IF(ISBLANK(H25),"",RANK($H25,$H$5:$H$34)+SUMPRODUCT(($H$5:$H$34=H25)*(I25&lt;$I$5:$I$34)))</f>
        <v/>
      </c>
      <c r="K25" s="30" t="str">
        <f>IF(ISBLANK(H25),"",IF($J25=1,20,IF($J25=2,18,IF($J25=3,16,IF($J25=4,15,IF($J25=5,14,IF($J25=6,13,IF($J25=7,12,IF($J25=8,11,IF($J25=9,10,IF($J25=10,9,IF($J25=11,8,IF($J25=12,7,IF($J25=13,6,IF($J25=14,5,IF($J25=15,4,IF($J25=16,3,IF($J25=17,2,IF($J25&gt;=18,1,)))))))))))))))))))</f>
        <v/>
      </c>
      <c r="L25" s="109"/>
      <c r="M25" s="104"/>
      <c r="N25" s="31" t="str">
        <f>IF(ISBLANK(L25),"",RANK($L25,$L$5:$L$34)+SUMPRODUCT(($L$5:$L$34=L25)*(M25&lt;$M$5:$M$34)))</f>
        <v/>
      </c>
      <c r="O25" s="32" t="str">
        <f>IF(ISBLANK(L25),"",IF($N25=1,20,IF($N25=2,18,IF($N25=3,16,IF($N25=4,15,IF($N25=5,14,IF($N25=6,13,IF($N25=7,12,IF($N25=8,11,IF($N25=9,10,IF($N25=10,9,IF($N25=11,8,IF($N25=12,7,IF($N25=13,6,IF($N25=14,5,IF($N25=15,4,IF($N25=16,3,IF($N25=17,2,IF($N25&gt;=18,1,IF($N25=""," "))))))))))))))))))))</f>
        <v/>
      </c>
      <c r="P25" s="35" t="str">
        <f>IF(ISBLANK(L25),"",SUM(G25,K25,O25))</f>
        <v/>
      </c>
      <c r="Q25" s="34" t="str">
        <f>IF(ISBLANK(L25),"",RANK($P25,$P$5:$P$34))</f>
        <v/>
      </c>
    </row>
    <row r="26" spans="1:17" ht="15.75" x14ac:dyDescent="0.25">
      <c r="A26" s="2">
        <v>22</v>
      </c>
      <c r="B26" s="10"/>
      <c r="C26" s="98"/>
      <c r="D26" s="103"/>
      <c r="E26" s="104"/>
      <c r="F26" s="31" t="str">
        <f>IF(ISBLANK(D26),"",RANK($D26,$D$5:$D$34)+SUMPRODUCT(($D$5:$D$34=D26)*(E26&lt;$E$5:$E$34)))</f>
        <v/>
      </c>
      <c r="G26" s="32" t="str">
        <f>IF(ISBLANK(D26),"",IF($F26=1,20,IF($F26=2,18,IF($F26=3,16,IF($F26=4,15,IF($F26=5,14,IF($F26=6,13,IF($F26=7,12,IF($F26=8,11,IF($F26=9,10,IF($F26=10,9,IF($F26=11,8,IF($F26=12,7,IF($F26=13,6,IF($F26=14,5,IF($F26=15,4,IF($F26=16,3,IF($F26=17,2,IF($F26&gt;=18,1,IF($F26=""," "))))))))))))))))))))</f>
        <v/>
      </c>
      <c r="H26" s="103"/>
      <c r="I26" s="104"/>
      <c r="J26" s="31" t="str">
        <f>IF(ISBLANK(H26),"",RANK($H26,$H$5:$H$34)+SUMPRODUCT(($H$5:$H$34=H26)*(I26&lt;$I$5:$I$34)))</f>
        <v/>
      </c>
      <c r="K26" s="30" t="str">
        <f>IF(ISBLANK(H26),"",IF($J26=1,20,IF($J26=2,18,IF($J26=3,16,IF($J26=4,15,IF($J26=5,14,IF($J26=6,13,IF($J26=7,12,IF($J26=8,11,IF($J26=9,10,IF($J26=10,9,IF($J26=11,8,IF($J26=12,7,IF($J26=13,6,IF($J26=14,5,IF($J26=15,4,IF($J26=16,3,IF($J26=17,2,IF($J26&gt;=18,1,)))))))))))))))))))</f>
        <v/>
      </c>
      <c r="L26" s="103"/>
      <c r="M26" s="104"/>
      <c r="N26" s="31" t="str">
        <f>IF(ISBLANK(L26),"",RANK($L26,$L$5:$L$34)+SUMPRODUCT(($L$5:$L$34=L26)*(M26&lt;$M$5:$M$34)))</f>
        <v/>
      </c>
      <c r="O26" s="32" t="str">
        <f>IF(ISBLANK(L26),"",IF($N26=1,20,IF($N26=2,18,IF($N26=3,16,IF($N26=4,15,IF($N26=5,14,IF($N26=6,13,IF($N26=7,12,IF($N26=8,11,IF($N26=9,10,IF($N26=10,9,IF($N26=11,8,IF($N26=12,7,IF($N26=13,6,IF($N26=14,5,IF($N26=15,4,IF($N26=16,3,IF($N26=17,2,IF($N26&gt;=18,1,IF($N26=""," "))))))))))))))))))))</f>
        <v/>
      </c>
      <c r="P26" s="35" t="str">
        <f>IF(ISBLANK(L26),"",SUM(G26,K26,O26))</f>
        <v/>
      </c>
      <c r="Q26" s="34" t="str">
        <f>IF(ISBLANK(L26),"",RANK($P26,$P$5:$P$34))</f>
        <v/>
      </c>
    </row>
    <row r="27" spans="1:17" ht="15.75" x14ac:dyDescent="0.25">
      <c r="A27" s="2">
        <v>23</v>
      </c>
      <c r="B27" s="10"/>
      <c r="C27" s="98"/>
      <c r="D27" s="103"/>
      <c r="E27" s="104"/>
      <c r="F27" s="31" t="str">
        <f>IF(ISBLANK(D27),"",RANK($D27,$D$5:$D$34)+SUMPRODUCT(($D$5:$D$34=D27)*(E27&lt;$E$5:$E$34)))</f>
        <v/>
      </c>
      <c r="G27" s="32" t="str">
        <f>IF(ISBLANK(D27),"",IF($F27=1,20,IF($F27=2,18,IF($F27=3,16,IF($F27=4,15,IF($F27=5,14,IF($F27=6,13,IF($F27=7,12,IF($F27=8,11,IF($F27=9,10,IF($F27=10,9,IF($F27=11,8,IF($F27=12,7,IF($F27=13,6,IF($F27=14,5,IF($F27=15,4,IF($F27=16,3,IF($F27=17,2,IF($F27&gt;=18,1,IF($F27=""," "))))))))))))))))))))</f>
        <v/>
      </c>
      <c r="H27" s="103"/>
      <c r="I27" s="104"/>
      <c r="J27" s="31" t="str">
        <f>IF(ISBLANK(H27),"",RANK($H27,$H$5:$H$34)+SUMPRODUCT(($H$5:$H$34=H27)*(I27&lt;$I$5:$I$34)))</f>
        <v/>
      </c>
      <c r="K27" s="30" t="str">
        <f>IF(ISBLANK(H27),"",IF($J27=1,20,IF($J27=2,18,IF($J27=3,16,IF($J27=4,15,IF($J27=5,14,IF($J27=6,13,IF($J27=7,12,IF($J27=8,11,IF($J27=9,10,IF($J27=10,9,IF($J27=11,8,IF($J27=12,7,IF($J27=13,6,IF($J27=14,5,IF($J27=15,4,IF($J27=16,3,IF($J27=17,2,IF($J27&gt;=18,1,)))))))))))))))))))</f>
        <v/>
      </c>
      <c r="L27" s="103"/>
      <c r="M27" s="104"/>
      <c r="N27" s="31" t="str">
        <f>IF(ISBLANK(L27),"",RANK($L27,$L$5:$L$34)+SUMPRODUCT(($L$5:$L$34=L27)*(M27&lt;$M$5:$M$34)))</f>
        <v/>
      </c>
      <c r="O27" s="32" t="str">
        <f>IF(ISBLANK(L27),"",IF($N27=1,20,IF($N27=2,18,IF($N27=3,16,IF($N27=4,15,IF($N27=5,14,IF($N27=6,13,IF($N27=7,12,IF($N27=8,11,IF($N27=9,10,IF($N27=10,9,IF($N27=11,8,IF($N27=12,7,IF($N27=13,6,IF($N27=14,5,IF($N27=15,4,IF($N27=16,3,IF($N27=17,2,IF($N27&gt;=18,1,IF($N27=""," "))))))))))))))))))))</f>
        <v/>
      </c>
      <c r="P27" s="35" t="str">
        <f>IF(ISBLANK(L27),"",SUM(G27,K27,O27))</f>
        <v/>
      </c>
      <c r="Q27" s="34" t="str">
        <f>IF(ISBLANK(L27),"",RANK($P27,$P$5:$P$34))</f>
        <v/>
      </c>
    </row>
    <row r="28" spans="1:17" ht="15.75" x14ac:dyDescent="0.25">
      <c r="A28" s="2">
        <v>24</v>
      </c>
      <c r="B28" s="10"/>
      <c r="C28" s="98"/>
      <c r="D28" s="103"/>
      <c r="E28" s="104"/>
      <c r="F28" s="31" t="str">
        <f>IF(ISBLANK(D28),"",RANK($D28,$D$5:$D$34)+SUMPRODUCT(($D$5:$D$34=D28)*(E28&lt;$E$5:$E$34)))</f>
        <v/>
      </c>
      <c r="G28" s="32" t="str">
        <f>IF(ISBLANK(D28),"",IF($F28=1,20,IF($F28=2,18,IF($F28=3,16,IF($F28=4,15,IF($F28=5,14,IF($F28=6,13,IF($F28=7,12,IF($F28=8,11,IF($F28=9,10,IF($F28=10,9,IF($F28=11,8,IF($F28=12,7,IF($F28=13,6,IF($F28=14,5,IF($F28=15,4,IF($F28=16,3,IF($F28=17,2,IF($F28&gt;=18,1,IF($F28=""," "))))))))))))))))))))</f>
        <v/>
      </c>
      <c r="H28" s="103"/>
      <c r="I28" s="104"/>
      <c r="J28" s="31" t="str">
        <f>IF(ISBLANK(H28),"",RANK($H28,$H$5:$H$34)+SUMPRODUCT(($H$5:$H$34=H28)*(I28&lt;$I$5:$I$34)))</f>
        <v/>
      </c>
      <c r="K28" s="30" t="str">
        <f>IF(ISBLANK(H28),"",IF($J28=1,20,IF($J28=2,18,IF($J28=3,16,IF($J28=4,15,IF($J28=5,14,IF($J28=6,13,IF($J28=7,12,IF($J28=8,11,IF($J28=9,10,IF($J28=10,9,IF($J28=11,8,IF($J28=12,7,IF($J28=13,6,IF($J28=14,5,IF($J28=15,4,IF($J28=16,3,IF($J28=17,2,IF($J28&gt;=18,1,)))))))))))))))))))</f>
        <v/>
      </c>
      <c r="L28" s="103"/>
      <c r="M28" s="104"/>
      <c r="N28" s="31" t="str">
        <f>IF(ISBLANK(L28),"",RANK($L28,$L$5:$L$34)+SUMPRODUCT(($L$5:$L$34=L28)*(M28&lt;$M$5:$M$34)))</f>
        <v/>
      </c>
      <c r="O28" s="32" t="str">
        <f>IF(ISBLANK(L28),"",IF($N28=1,20,IF($N28=2,18,IF($N28=3,16,IF($N28=4,15,IF($N28=5,14,IF($N28=6,13,IF($N28=7,12,IF($N28=8,11,IF($N28=9,10,IF($N28=10,9,IF($N28=11,8,IF($N28=12,7,IF($N28=13,6,IF($N28=14,5,IF($N28=15,4,IF($N28=16,3,IF($N28=17,2,IF($N28&gt;=18,1,IF($N28=""," "))))))))))))))))))))</f>
        <v/>
      </c>
      <c r="P28" s="35" t="str">
        <f>IF(ISBLANK(L28),"",SUM(G28,K28,O28))</f>
        <v/>
      </c>
      <c r="Q28" s="34" t="str">
        <f>IF(ISBLANK(L28),"",RANK($P28,$P$5:$P$34))</f>
        <v/>
      </c>
    </row>
    <row r="29" spans="1:17" ht="15.75" x14ac:dyDescent="0.25">
      <c r="A29" s="2">
        <v>25</v>
      </c>
      <c r="B29" s="10"/>
      <c r="C29" s="98"/>
      <c r="D29" s="103"/>
      <c r="E29" s="104"/>
      <c r="F29" s="31" t="str">
        <f>IF(ISBLANK(D29),"",RANK($D29,$D$5:$D$34)+SUMPRODUCT(($D$5:$D$34=D29)*(E29&lt;$E$5:$E$34)))</f>
        <v/>
      </c>
      <c r="G29" s="32" t="str">
        <f>IF(ISBLANK(D29),"",IF($F29=1,20,IF($F29=2,18,IF($F29=3,16,IF($F29=4,15,IF($F29=5,14,IF($F29=6,13,IF($F29=7,12,IF($F29=8,11,IF($F29=9,10,IF($F29=10,9,IF($F29=11,8,IF($F29=12,7,IF($F29=13,6,IF($F29=14,5,IF($F29=15,4,IF($F29=16,3,IF($F29=17,2,IF($F29&gt;=18,1,IF($F29=""," "))))))))))))))))))))</f>
        <v/>
      </c>
      <c r="H29" s="103"/>
      <c r="I29" s="104"/>
      <c r="J29" s="31" t="str">
        <f>IF(ISBLANK(H29),"",RANK($H29,$H$5:$H$34)+SUMPRODUCT(($H$5:$H$34=H29)*(I29&lt;$I$5:$I$34)))</f>
        <v/>
      </c>
      <c r="K29" s="30" t="str">
        <f>IF(ISBLANK(H29),"",IF($J29=1,20,IF($J29=2,18,IF($J29=3,16,IF($J29=4,15,IF($J29=5,14,IF($J29=6,13,IF($J29=7,12,IF($J29=8,11,IF($J29=9,10,IF($J29=10,9,IF($J29=11,8,IF($J29=12,7,IF($J29=13,6,IF($J29=14,5,IF($J29=15,4,IF($J29=16,3,IF($J29=17,2,IF($J29&gt;=18,1,)))))))))))))))))))</f>
        <v/>
      </c>
      <c r="L29" s="103"/>
      <c r="M29" s="104"/>
      <c r="N29" s="31" t="str">
        <f>IF(ISBLANK(L29),"",RANK($L29,$L$5:$L$34)+SUMPRODUCT(($L$5:$L$34=L29)*(M29&lt;$M$5:$M$34)))</f>
        <v/>
      </c>
      <c r="O29" s="32" t="str">
        <f>IF(ISBLANK(L29),"",IF($N29=1,20,IF($N29=2,18,IF($N29=3,16,IF($N29=4,15,IF($N29=5,14,IF($N29=6,13,IF($N29=7,12,IF($N29=8,11,IF($N29=9,10,IF($N29=10,9,IF($N29=11,8,IF($N29=12,7,IF($N29=13,6,IF($N29=14,5,IF($N29=15,4,IF($N29=16,3,IF($N29=17,2,IF($N29&gt;=18,1,IF($N29=""," "))))))))))))))))))))</f>
        <v/>
      </c>
      <c r="P29" s="35" t="str">
        <f>IF(ISBLANK(L29),"",SUM(G29,K29,O29))</f>
        <v/>
      </c>
      <c r="Q29" s="34" t="str">
        <f>IF(ISBLANK(L29),"",RANK($P29,$P$5:$P$34))</f>
        <v/>
      </c>
    </row>
    <row r="30" spans="1:17" ht="15.75" x14ac:dyDescent="0.25">
      <c r="A30" s="2">
        <v>26</v>
      </c>
      <c r="B30" s="10"/>
      <c r="C30" s="98"/>
      <c r="D30" s="103"/>
      <c r="E30" s="104"/>
      <c r="F30" s="31" t="str">
        <f>IF(ISBLANK(D30),"",RANK($D30,$D$5:$D$34)+SUMPRODUCT(($D$5:$D$34=D30)*(E30&lt;$E$5:$E$34)))</f>
        <v/>
      </c>
      <c r="G30" s="32" t="str">
        <f>IF(ISBLANK(D30),"",IF($F30=1,20,IF($F30=2,18,IF($F30=3,16,IF($F30=4,15,IF($F30=5,14,IF($F30=6,13,IF($F30=7,12,IF($F30=8,11,IF($F30=9,10,IF($F30=10,9,IF($F30=11,8,IF($F30=12,7,IF($F30=13,6,IF($F30=14,5,IF($F30=15,4,IF($F30=16,3,IF($F30=17,2,IF($F30&gt;=18,1,IF($F30=""," "))))))))))))))))))))</f>
        <v/>
      </c>
      <c r="H30" s="103"/>
      <c r="I30" s="104"/>
      <c r="J30" s="31" t="str">
        <f>IF(ISBLANK(H30),"",RANK($H30,$H$5:$H$34)+SUMPRODUCT(($H$5:$H$34=H30)*(I30&lt;$I$5:$I$34)))</f>
        <v/>
      </c>
      <c r="K30" s="30" t="str">
        <f>IF(ISBLANK(H30),"",IF($J30=1,20,IF($J30=2,18,IF($J30=3,16,IF($J30=4,15,IF($J30=5,14,IF($J30=6,13,IF($J30=7,12,IF($J30=8,11,IF($J30=9,10,IF($J30=10,9,IF($J30=11,8,IF($J30=12,7,IF($J30=13,6,IF($J30=14,5,IF($J30=15,4,IF($J30=16,3,IF($J30=17,2,IF($J30&gt;=18,1,)))))))))))))))))))</f>
        <v/>
      </c>
      <c r="L30" s="103"/>
      <c r="M30" s="104"/>
      <c r="N30" s="31" t="str">
        <f>IF(ISBLANK(L30),"",RANK($L30,$L$5:$L$34)+SUMPRODUCT(($L$5:$L$34=L30)*(M30&lt;$M$5:$M$34)))</f>
        <v/>
      </c>
      <c r="O30" s="32" t="str">
        <f>IF(ISBLANK(L30),"",IF($N30=1,20,IF($N30=2,18,IF($N30=3,16,IF($N30=4,15,IF($N30=5,14,IF($N30=6,13,IF($N30=7,12,IF($N30=8,11,IF($N30=9,10,IF($N30=10,9,IF($N30=11,8,IF($N30=12,7,IF($N30=13,6,IF($N30=14,5,IF($N30=15,4,IF($N30=16,3,IF($N30=17,2,IF($N30&gt;=18,1,IF($N30=""," "))))))))))))))))))))</f>
        <v/>
      </c>
      <c r="P30" s="35" t="str">
        <f>IF(ISBLANK(L30),"",SUM(G30,K30,O30))</f>
        <v/>
      </c>
      <c r="Q30" s="34" t="str">
        <f>IF(ISBLANK(L30),"",RANK($P30,$P$5:$P$34))</f>
        <v/>
      </c>
    </row>
    <row r="31" spans="1:17" ht="15.75" x14ac:dyDescent="0.25">
      <c r="A31" s="2">
        <v>27</v>
      </c>
      <c r="B31" s="10"/>
      <c r="C31" s="98"/>
      <c r="D31" s="103"/>
      <c r="E31" s="104"/>
      <c r="F31" s="31" t="str">
        <f>IF(ISBLANK(D31),"",RANK($D31,$D$5:$D$34)+SUMPRODUCT(($D$5:$D$34=D31)*(E31&lt;$E$5:$E$34)))</f>
        <v/>
      </c>
      <c r="G31" s="32" t="str">
        <f>IF(ISBLANK(D31),"",IF($F31=1,20,IF($F31=2,18,IF($F31=3,16,IF($F31=4,15,IF($F31=5,14,IF($F31=6,13,IF($F31=7,12,IF($F31=8,11,IF($F31=9,10,IF($F31=10,9,IF($F31=11,8,IF($F31=12,7,IF($F31=13,6,IF($F31=14,5,IF($F31=15,4,IF($F31=16,3,IF($F31=17,2,IF($F31&gt;=18,1,IF($F31=""," "))))))))))))))))))))</f>
        <v/>
      </c>
      <c r="H31" s="103"/>
      <c r="I31" s="104"/>
      <c r="J31" s="31" t="str">
        <f>IF(ISBLANK(H31),"",RANK($H31,$H$5:$H$34)+SUMPRODUCT(($H$5:$H$34=H31)*(I31&lt;$I$5:$I$34)))</f>
        <v/>
      </c>
      <c r="K31" s="30" t="str">
        <f>IF(ISBLANK(H31),"",IF($J31=1,20,IF($J31=2,18,IF($J31=3,16,IF($J31=4,15,IF($J31=5,14,IF($J31=6,13,IF($J31=7,12,IF($J31=8,11,IF($J31=9,10,IF($J31=10,9,IF($J31=11,8,IF($J31=12,7,IF($J31=13,6,IF($J31=14,5,IF($J31=15,4,IF($J31=16,3,IF($J31=17,2,IF($J31&gt;=18,1,)))))))))))))))))))</f>
        <v/>
      </c>
      <c r="L31" s="103"/>
      <c r="M31" s="104"/>
      <c r="N31" s="31" t="str">
        <f>IF(ISBLANK(L31),"",RANK($L31,$L$5:$L$34)+SUMPRODUCT(($L$5:$L$34=L31)*(M31&lt;$M$5:$M$34)))</f>
        <v/>
      </c>
      <c r="O31" s="32" t="str">
        <f>IF(ISBLANK(L31),"",IF($N31=1,20,IF($N31=2,18,IF($N31=3,16,IF($N31=4,15,IF($N31=5,14,IF($N31=6,13,IF($N31=7,12,IF($N31=8,11,IF($N31=9,10,IF($N31=10,9,IF($N31=11,8,IF($N31=12,7,IF($N31=13,6,IF($N31=14,5,IF($N31=15,4,IF($N31=16,3,IF($N31=17,2,IF($N31&gt;=18,1,IF($N31=""," "))))))))))))))))))))</f>
        <v/>
      </c>
      <c r="P31" s="35" t="str">
        <f>IF(ISBLANK(L31),"",SUM(G31,K31,O31))</f>
        <v/>
      </c>
      <c r="Q31" s="34" t="str">
        <f>IF(ISBLANK(L31),"",RANK($P31,$P$5:$P$34))</f>
        <v/>
      </c>
    </row>
    <row r="32" spans="1:17" ht="15.75" x14ac:dyDescent="0.25">
      <c r="A32" s="2">
        <v>28</v>
      </c>
      <c r="B32" s="10"/>
      <c r="C32" s="98"/>
      <c r="D32" s="103"/>
      <c r="E32" s="104"/>
      <c r="F32" s="31" t="str">
        <f>IF(ISBLANK(D32),"",RANK($D32,$D$5:$D$34)+SUMPRODUCT(($D$5:$D$34=D32)*(E32&lt;$E$5:$E$34)))</f>
        <v/>
      </c>
      <c r="G32" s="32" t="str">
        <f>IF(ISBLANK(D32),"",IF($F32=1,20,IF($F32=2,18,IF($F32=3,16,IF($F32=4,15,IF($F32=5,14,IF($F32=6,13,IF($F32=7,12,IF($F32=8,11,IF($F32=9,10,IF($F32=10,9,IF($F32=11,8,IF($F32=12,7,IF($F32=13,6,IF($F32=14,5,IF($F32=15,4,IF($F32=16,3,IF($F32=17,2,IF($F32&gt;=18,1,IF($F32=""," "))))))))))))))))))))</f>
        <v/>
      </c>
      <c r="H32" s="103"/>
      <c r="I32" s="104"/>
      <c r="J32" s="31" t="str">
        <f>IF(ISBLANK(H32),"",RANK($H32,$H$5:$H$34)+SUMPRODUCT(($H$5:$H$34=H32)*(I32&lt;$I$5:$I$34)))</f>
        <v/>
      </c>
      <c r="K32" s="30" t="str">
        <f>IF(ISBLANK(H32),"",IF($J32=1,20,IF($J32=2,18,IF($J32=3,16,IF($J32=4,15,IF($J32=5,14,IF($J32=6,13,IF($J32=7,12,IF($J32=8,11,IF($J32=9,10,IF($J32=10,9,IF($J32=11,8,IF($J32=12,7,IF($J32=13,6,IF($J32=14,5,IF($J32=15,4,IF($J32=16,3,IF($J32=17,2,IF($J32&gt;=18,1,)))))))))))))))))))</f>
        <v/>
      </c>
      <c r="L32" s="103"/>
      <c r="M32" s="104"/>
      <c r="N32" s="31" t="str">
        <f>IF(ISBLANK(L32),"",RANK($L32,$L$5:$L$34)+SUMPRODUCT(($L$5:$L$34=L32)*(M32&lt;$M$5:$M$34)))</f>
        <v/>
      </c>
      <c r="O32" s="32" t="str">
        <f>IF(ISBLANK(L32),"",IF($N32=1,20,IF($N32=2,18,IF($N32=3,16,IF($N32=4,15,IF($N32=5,14,IF($N32=6,13,IF($N32=7,12,IF($N32=8,11,IF($N32=9,10,IF($N32=10,9,IF($N32=11,8,IF($N32=12,7,IF($N32=13,6,IF($N32=14,5,IF($N32=15,4,IF($N32=16,3,IF($N32=17,2,IF($N32&gt;=18,1,IF($N32=""," "))))))))))))))))))))</f>
        <v/>
      </c>
      <c r="P32" s="35" t="str">
        <f>IF(ISBLANK(L32),"",SUM(G32,K32,O32))</f>
        <v/>
      </c>
      <c r="Q32" s="34" t="str">
        <f>IF(ISBLANK(L32),"",RANK($P32,$P$5:$P$34))</f>
        <v/>
      </c>
    </row>
    <row r="33" spans="1:17" ht="15.75" x14ac:dyDescent="0.25">
      <c r="A33" s="2">
        <v>29</v>
      </c>
      <c r="B33" s="10"/>
      <c r="C33" s="98"/>
      <c r="D33" s="103"/>
      <c r="E33" s="104"/>
      <c r="F33" s="31" t="str">
        <f>IF(ISBLANK(D33),"",RANK($D33,$D$5:$D$34)+SUMPRODUCT(($D$5:$D$34=D33)*(E33&lt;$E$5:$E$34)))</f>
        <v/>
      </c>
      <c r="G33" s="32" t="str">
        <f>IF(ISBLANK(D33),"",IF($F33=1,20,IF($F33=2,18,IF($F33=3,16,IF($F33=4,15,IF($F33=5,14,IF($F33=6,13,IF($F33=7,12,IF($F33=8,11,IF($F33=9,10,IF($F33=10,9,IF($F33=11,8,IF($F33=12,7,IF($F33=13,6,IF($F33=14,5,IF($F33=15,4,IF($F33=16,3,IF($F33=17,2,IF($F33&gt;=18,1,IF($F33=""," "))))))))))))))))))))</f>
        <v/>
      </c>
      <c r="H33" s="103"/>
      <c r="I33" s="104"/>
      <c r="J33" s="31" t="str">
        <f>IF(ISBLANK(H33),"",RANK($H33,$H$5:$H$34)+SUMPRODUCT(($H$5:$H$34=H33)*(I33&lt;$I$5:$I$34)))</f>
        <v/>
      </c>
      <c r="K33" s="30" t="str">
        <f>IF(ISBLANK(H33),"",IF($J33=1,20,IF($J33=2,18,IF($J33=3,16,IF($J33=4,15,IF($J33=5,14,IF($J33=6,13,IF($J33=7,12,IF($J33=8,11,IF($J33=9,10,IF($J33=10,9,IF($J33=11,8,IF($J33=12,7,IF($J33=13,6,IF($J33=14,5,IF($J33=15,4,IF($J33=16,3,IF($J33=17,2,IF($J33&gt;=18,1,)))))))))))))))))))</f>
        <v/>
      </c>
      <c r="L33" s="103"/>
      <c r="M33" s="104"/>
      <c r="N33" s="31" t="str">
        <f>IF(ISBLANK(L33),"",RANK($L33,$L$5:$L$34)+SUMPRODUCT(($L$5:$L$34=L33)*(M33&lt;$M$5:$M$34)))</f>
        <v/>
      </c>
      <c r="O33" s="32" t="str">
        <f>IF(ISBLANK(L33),"",IF($N33=1,20,IF($N33=2,18,IF($N33=3,16,IF($N33=4,15,IF($N33=5,14,IF($N33=6,13,IF($N33=7,12,IF($N33=8,11,IF($N33=9,10,IF($N33=10,9,IF($N33=11,8,IF($N33=12,7,IF($N33=13,6,IF($N33=14,5,IF($N33=15,4,IF($N33=16,3,IF($N33=17,2,IF($N33&gt;=18,1,IF($N33=""," "))))))))))))))))))))</f>
        <v/>
      </c>
      <c r="P33" s="35" t="str">
        <f>IF(ISBLANK(L33),"",SUM(G33,K33,O33))</f>
        <v/>
      </c>
      <c r="Q33" s="34" t="str">
        <f>IF(ISBLANK(L33),"",RANK($P33,$P$5:$P$34))</f>
        <v/>
      </c>
    </row>
    <row r="34" spans="1:17" ht="16.5" thickBot="1" x14ac:dyDescent="0.3">
      <c r="A34" s="3">
        <v>30</v>
      </c>
      <c r="B34" s="13"/>
      <c r="C34" s="99"/>
      <c r="D34" s="107"/>
      <c r="E34" s="108"/>
      <c r="F34" s="31" t="str">
        <f>IF(ISBLANK(D34),"",RANK($D34,$D$5:$D$34)+SUMPRODUCT(($D$5:$D$34=D34)*(E34&lt;$E$5:$E$34)))</f>
        <v/>
      </c>
      <c r="G34" s="32" t="str">
        <f>IF(ISBLANK(D34),"",IF($F34=1,20,IF($F34=2,18,IF($F34=3,16,IF($F34=4,15,IF($F34=5,14,IF($F34=6,13,IF($F34=7,12,IF($F34=8,11,IF($F34=9,10,IF($F34=10,9,IF($F34=11,8,IF($F34=12,7,IF($F34=13,6,IF($F34=14,5,IF($F34=15,4,IF($F34=16,3,IF($F34=17,2,IF($F34&gt;=18,1,IF($F34=""," "))))))))))))))))))))</f>
        <v/>
      </c>
      <c r="H34" s="107"/>
      <c r="I34" s="108"/>
      <c r="J34" s="31" t="str">
        <f>IF(ISBLANK(H34),"",RANK($H34,$H$5:$H$34)+SUMPRODUCT(($H$5:$H$34=H34)*(I34&lt;$I$5:$I$34)))</f>
        <v/>
      </c>
      <c r="K34" s="30" t="str">
        <f>IF(ISBLANK(H34),"",IF($J34=1,20,IF($J34=2,18,IF($J34=3,16,IF($J34=4,15,IF($J34=5,14,IF($J34=6,13,IF($J34=7,12,IF($J34=8,11,IF($J34=9,10,IF($J34=10,9,IF($J34=11,8,IF($J34=12,7,IF($J34=13,6,IF($J34=14,5,IF($J34=15,4,IF($J34=16,3,IF($J34=17,2,IF($J34&gt;=18,1,)))))))))))))))))))</f>
        <v/>
      </c>
      <c r="L34" s="107"/>
      <c r="M34" s="108"/>
      <c r="N34" s="31" t="str">
        <f>IF(ISBLANK(L34),"",RANK($L34,$L$5:$L$34)+SUMPRODUCT(($L$5:$L$34=L34)*(M34&lt;$M$5:$M$34)))</f>
        <v/>
      </c>
      <c r="O34" s="36" t="str">
        <f>IF(ISBLANK(L34),"",IF($N34=1,20,IF($N34=2,18,IF($N34=3,16,IF($N34=4,15,IF($N34=5,14,IF($N34=6,13,IF($N34=7,12,IF($N34=8,11,IF($N34=9,10,IF($N34=10,9,IF($N34=11,8,IF($N34=12,7,IF($N34=13,6,IF($N34=14,5,IF($N34=15,4,IF($N34=16,3,IF($N34=17,2,IF($N34&gt;=18,1,IF($N34=""," "))))))))))))))))))))</f>
        <v/>
      </c>
      <c r="P34" s="35" t="str">
        <f>IF(ISBLANK(L34),"",SUM(G34,K34,O34))</f>
        <v/>
      </c>
      <c r="Q34" s="34" t="str">
        <f>IF(ISBLANK(L34),"",RANK($P34,$P$5:$P$34))</f>
        <v/>
      </c>
    </row>
    <row r="35" spans="1:17" x14ac:dyDescent="0.25">
      <c r="A35" s="17" t="s">
        <v>16</v>
      </c>
      <c r="H35" s="1"/>
      <c r="I35" s="1"/>
      <c r="J35" s="1"/>
      <c r="K35" s="5"/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rowBreaks count="1" manualBreakCount="1">
    <brk id="47" max="25" man="1"/>
  </rowBreaks>
  <colBreaks count="1" manualBreakCount="1">
    <brk id="21" max="20" man="1"/>
  </colBreaks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Q35"/>
  <sheetViews>
    <sheetView view="pageBreakPreview" topLeftCell="A4" zoomScale="60" zoomScaleNormal="118" workbookViewId="0">
      <selection activeCell="S14" sqref="S14"/>
    </sheetView>
  </sheetViews>
  <sheetFormatPr defaultRowHeight="15" x14ac:dyDescent="0.25"/>
  <cols>
    <col min="1" max="1" width="9.28515625" customWidth="1"/>
    <col min="2" max="2" width="19.85546875" customWidth="1"/>
    <col min="3" max="3" width="17.7109375" customWidth="1"/>
    <col min="4" max="5" width="11.7109375" customWidth="1"/>
    <col min="6" max="6" width="13.28515625" customWidth="1"/>
    <col min="7" max="9" width="11.7109375" customWidth="1"/>
    <col min="10" max="10" width="13.28515625" customWidth="1"/>
    <col min="11" max="13" width="11.7109375" customWidth="1"/>
    <col min="14" max="14" width="13.28515625" customWidth="1"/>
    <col min="15" max="15" width="24.28515625" customWidth="1"/>
    <col min="16" max="17" width="11.7109375" customWidth="1"/>
  </cols>
  <sheetData>
    <row r="1" spans="1:17" ht="18.75" x14ac:dyDescent="0.3">
      <c r="A1" s="124" t="s">
        <v>80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ht="18.75" x14ac:dyDescent="0.3">
      <c r="A2" s="15"/>
      <c r="B2" s="15"/>
      <c r="C2" s="15"/>
      <c r="D2" s="15"/>
      <c r="E2" s="15"/>
      <c r="F2" s="15"/>
      <c r="G2" s="15"/>
      <c r="H2" s="15"/>
      <c r="I2" s="15" t="s">
        <v>32</v>
      </c>
      <c r="J2" s="15"/>
      <c r="K2" s="15"/>
      <c r="L2" s="15" t="s">
        <v>78</v>
      </c>
      <c r="M2" s="15"/>
      <c r="N2" s="15"/>
      <c r="O2" s="15"/>
      <c r="P2" s="15"/>
      <c r="Q2" s="15"/>
    </row>
    <row r="4" spans="1:17" ht="48" thickBot="1" x14ac:dyDescent="0.3">
      <c r="A4" s="6" t="s">
        <v>1</v>
      </c>
      <c r="B4" s="7" t="s">
        <v>0</v>
      </c>
      <c r="C4" s="7" t="s">
        <v>76</v>
      </c>
      <c r="D4" s="7" t="s">
        <v>4</v>
      </c>
      <c r="E4" s="8" t="s">
        <v>6</v>
      </c>
      <c r="F4" s="8" t="s">
        <v>7</v>
      </c>
      <c r="G4" s="8" t="s">
        <v>8</v>
      </c>
      <c r="H4" s="7" t="s">
        <v>2</v>
      </c>
      <c r="I4" s="8" t="s">
        <v>9</v>
      </c>
      <c r="J4" s="8" t="s">
        <v>10</v>
      </c>
      <c r="K4" s="8" t="s">
        <v>11</v>
      </c>
      <c r="L4" s="7" t="s">
        <v>3</v>
      </c>
      <c r="M4" s="8" t="s">
        <v>12</v>
      </c>
      <c r="N4" s="8" t="s">
        <v>13</v>
      </c>
      <c r="O4" s="8" t="s">
        <v>14</v>
      </c>
      <c r="P4" s="8" t="s">
        <v>15</v>
      </c>
      <c r="Q4" s="9" t="s">
        <v>5</v>
      </c>
    </row>
    <row r="5" spans="1:17" ht="24" customHeight="1" x14ac:dyDescent="0.25">
      <c r="A5" s="20">
        <v>1</v>
      </c>
      <c r="B5" s="21" t="s">
        <v>21</v>
      </c>
      <c r="C5" s="97">
        <v>1977</v>
      </c>
      <c r="D5" s="101">
        <v>96</v>
      </c>
      <c r="E5" s="102">
        <v>6</v>
      </c>
      <c r="F5" s="29">
        <f t="shared" ref="F5:F34" si="0">IF(ISBLANK(D5),"",RANK($D5,$D$5:$D$34)+SUMPRODUCT(($D$5:$D$34=D5)*(E5&lt;$E$5:$E$34)))</f>
        <v>1</v>
      </c>
      <c r="G5" s="30">
        <f t="shared" ref="G5:G34" si="1">IF(ISBLANK(D5),"",IF($F5=1,20,IF($F5=2,18,IF($F5=3,16,IF($F5=4,15,IF($F5=5,14,IF($F5=6,13,IF($F5=7,12,IF($F5=8,11,IF($F5=9,10,IF($F5=10,9,IF($F5=11,8,IF($F5=12,7,IF($F5=13,6,IF($F5=14,5,IF($F5=15,4,IF($F5=16,3,IF($F5=17,2,IF($F5&gt;18,1,IF($F5=""," "))))))))))))))))))))</f>
        <v>20</v>
      </c>
      <c r="H5" s="101">
        <v>88</v>
      </c>
      <c r="I5" s="102">
        <v>4</v>
      </c>
      <c r="J5" s="29">
        <f t="shared" ref="J5:J34" si="2">IF(ISBLANK(H5),"",RANK($H5,$H$5:$H$34)+SUMPRODUCT(($H$5:$H$34=H5)*(I5&lt;$I$5:$I$34)))</f>
        <v>1</v>
      </c>
      <c r="K5" s="30">
        <f t="shared" ref="K5:K34" si="3">IF(ISBLANK(H5),"",IF($J5=1,20,IF($J5=2,18,IF($J5=3,16,IF($J5=4,15,IF($J5=5,14,IF($J5=6,13,IF($J5=7,12,IF($J5=8,11,IF($J5=9,10,IF($J5=10,9,IF($J5=11,8,IF($J5=12,7,IF($J5=13,6,IF($J5=14,5,IF($J5=15,4,IF($J5=16,3,IF($J5=17,2,IF($J5&gt;18,1,)))))))))))))))))))</f>
        <v>20</v>
      </c>
      <c r="L5" s="101">
        <v>75</v>
      </c>
      <c r="M5" s="102">
        <v>0</v>
      </c>
      <c r="N5" s="29">
        <f t="shared" ref="N5:N34" si="4">IF(ISBLANK(L5),"",RANK($L5,$L$5:$L$34)+SUMPRODUCT(($L$5:$L$34=L5)*(M5&lt;$M$5:$M$34)))</f>
        <v>3</v>
      </c>
      <c r="O5" s="30">
        <f t="shared" ref="O5:O34" si="5">IF(ISBLANK(L5),"",IF($N5=1,20,IF($N5=2,18,IF($N5=3,16,IF($N5=4,15,IF($N5=5,14,IF($N5=6,13,IF($N5=7,12,IF($N5=8,11,IF($N5=9,10,IF($N5=10,9,IF($N5=11,8,IF($N5=12,7,IF($N5=13,6,IF($N5=14,5,IF($N5=15,4,IF($N5=16,3,IF($N5=17,2,IF($N5&gt;18,1,IF($N5=""," "))))))))))))))))))))</f>
        <v>16</v>
      </c>
      <c r="P5" s="33">
        <f t="shared" ref="P5:P34" si="6">IF(ISBLANK(L5),"",SUM(G5,K5,O5))</f>
        <v>56</v>
      </c>
      <c r="Q5" s="34">
        <f>IF(ISBLANK(L5),"",RANK($P5,$P$5:$P$34))</f>
        <v>1</v>
      </c>
    </row>
    <row r="6" spans="1:17" ht="26.25" customHeight="1" x14ac:dyDescent="0.25">
      <c r="A6" s="2">
        <v>5</v>
      </c>
      <c r="B6" s="10" t="s">
        <v>85</v>
      </c>
      <c r="C6" s="98">
        <v>1973</v>
      </c>
      <c r="D6" s="103">
        <v>95</v>
      </c>
      <c r="E6" s="104">
        <v>5</v>
      </c>
      <c r="F6" s="29">
        <f t="shared" si="0"/>
        <v>2</v>
      </c>
      <c r="G6" s="30">
        <f t="shared" si="1"/>
        <v>18</v>
      </c>
      <c r="H6" s="103">
        <v>78</v>
      </c>
      <c r="I6" s="104">
        <v>1</v>
      </c>
      <c r="J6" s="29">
        <f t="shared" si="2"/>
        <v>4</v>
      </c>
      <c r="K6" s="30">
        <f t="shared" si="3"/>
        <v>15</v>
      </c>
      <c r="L6" s="103">
        <v>78</v>
      </c>
      <c r="M6" s="104">
        <v>2</v>
      </c>
      <c r="N6" s="31">
        <f t="shared" si="4"/>
        <v>2</v>
      </c>
      <c r="O6" s="32">
        <f t="shared" si="5"/>
        <v>18</v>
      </c>
      <c r="P6" s="35">
        <f t="shared" si="6"/>
        <v>51</v>
      </c>
      <c r="Q6" s="34">
        <f>IF(ISBLANK(L6),"",RANK($P6,$P$5:$P$34))</f>
        <v>2</v>
      </c>
    </row>
    <row r="7" spans="1:17" ht="26.25" customHeight="1" x14ac:dyDescent="0.25">
      <c r="A7" s="2">
        <v>6</v>
      </c>
      <c r="B7" s="10" t="s">
        <v>20</v>
      </c>
      <c r="C7" s="98">
        <v>1998</v>
      </c>
      <c r="D7" s="103">
        <v>88</v>
      </c>
      <c r="E7" s="104">
        <v>2</v>
      </c>
      <c r="F7" s="29">
        <f t="shared" si="0"/>
        <v>5</v>
      </c>
      <c r="G7" s="30">
        <f t="shared" si="1"/>
        <v>14</v>
      </c>
      <c r="H7" s="103">
        <v>80</v>
      </c>
      <c r="I7" s="104">
        <v>3</v>
      </c>
      <c r="J7" s="29">
        <f t="shared" si="2"/>
        <v>3</v>
      </c>
      <c r="K7" s="30">
        <f t="shared" si="3"/>
        <v>16</v>
      </c>
      <c r="L7" s="103">
        <v>80</v>
      </c>
      <c r="M7" s="104">
        <v>0</v>
      </c>
      <c r="N7" s="31">
        <f t="shared" si="4"/>
        <v>1</v>
      </c>
      <c r="O7" s="32">
        <f t="shared" si="5"/>
        <v>20</v>
      </c>
      <c r="P7" s="35">
        <f t="shared" si="6"/>
        <v>50</v>
      </c>
      <c r="Q7" s="34">
        <f>IF(ISBLANK(L7),"",RANK($P7,$P$5:$P$34))</f>
        <v>3</v>
      </c>
    </row>
    <row r="8" spans="1:17" ht="26.25" customHeight="1" x14ac:dyDescent="0.25">
      <c r="A8" s="2">
        <v>3</v>
      </c>
      <c r="B8" s="10" t="s">
        <v>36</v>
      </c>
      <c r="C8" s="98">
        <v>1972</v>
      </c>
      <c r="D8" s="103">
        <v>93</v>
      </c>
      <c r="E8" s="104">
        <v>5</v>
      </c>
      <c r="F8" s="29">
        <f t="shared" si="0"/>
        <v>3</v>
      </c>
      <c r="G8" s="30">
        <f t="shared" si="1"/>
        <v>16</v>
      </c>
      <c r="H8" s="103">
        <v>81</v>
      </c>
      <c r="I8" s="104">
        <v>1</v>
      </c>
      <c r="J8" s="29">
        <f t="shared" si="2"/>
        <v>2</v>
      </c>
      <c r="K8" s="30">
        <f t="shared" si="3"/>
        <v>18</v>
      </c>
      <c r="L8" s="103">
        <v>73</v>
      </c>
      <c r="M8" s="104">
        <v>1</v>
      </c>
      <c r="N8" s="31">
        <f t="shared" si="4"/>
        <v>4</v>
      </c>
      <c r="O8" s="32">
        <f t="shared" si="5"/>
        <v>15</v>
      </c>
      <c r="P8" s="35">
        <f t="shared" si="6"/>
        <v>49</v>
      </c>
      <c r="Q8" s="34">
        <f>IF(ISBLANK(L8),"",RANK($P8,$P$5:$P$34))</f>
        <v>4</v>
      </c>
    </row>
    <row r="9" spans="1:17" ht="23.25" customHeight="1" x14ac:dyDescent="0.25">
      <c r="A9" s="2">
        <v>2</v>
      </c>
      <c r="B9" s="123" t="s">
        <v>83</v>
      </c>
      <c r="C9" s="98">
        <v>1982</v>
      </c>
      <c r="D9" s="103">
        <v>84</v>
      </c>
      <c r="E9" s="104">
        <v>1</v>
      </c>
      <c r="F9" s="29">
        <f t="shared" si="0"/>
        <v>6</v>
      </c>
      <c r="G9" s="30">
        <f t="shared" si="1"/>
        <v>13</v>
      </c>
      <c r="H9" s="103">
        <v>75</v>
      </c>
      <c r="I9" s="104">
        <v>0</v>
      </c>
      <c r="J9" s="29">
        <f t="shared" si="2"/>
        <v>5</v>
      </c>
      <c r="K9" s="30">
        <f t="shared" si="3"/>
        <v>14</v>
      </c>
      <c r="L9" s="103">
        <v>68</v>
      </c>
      <c r="M9" s="104">
        <v>2</v>
      </c>
      <c r="N9" s="31">
        <f t="shared" si="4"/>
        <v>5</v>
      </c>
      <c r="O9" s="32">
        <f t="shared" si="5"/>
        <v>14</v>
      </c>
      <c r="P9" s="35">
        <f t="shared" si="6"/>
        <v>41</v>
      </c>
      <c r="Q9" s="34">
        <f>IF(ISBLANK(L9),"",RANK($P9,$P$5:$P$34))</f>
        <v>5</v>
      </c>
    </row>
    <row r="10" spans="1:17" ht="24" customHeight="1" x14ac:dyDescent="0.25">
      <c r="A10" s="2">
        <v>4</v>
      </c>
      <c r="B10" s="10" t="s">
        <v>84</v>
      </c>
      <c r="C10" s="98">
        <v>1975</v>
      </c>
      <c r="D10" s="103">
        <v>89</v>
      </c>
      <c r="E10" s="104">
        <v>2</v>
      </c>
      <c r="F10" s="29">
        <f t="shared" si="0"/>
        <v>4</v>
      </c>
      <c r="G10" s="30">
        <f t="shared" si="1"/>
        <v>15</v>
      </c>
      <c r="H10" s="103">
        <v>54</v>
      </c>
      <c r="I10" s="104">
        <v>0</v>
      </c>
      <c r="J10" s="29">
        <f t="shared" si="2"/>
        <v>6</v>
      </c>
      <c r="K10" s="30">
        <f t="shared" si="3"/>
        <v>13</v>
      </c>
      <c r="L10" s="103">
        <v>55</v>
      </c>
      <c r="M10" s="104">
        <v>0</v>
      </c>
      <c r="N10" s="31">
        <f t="shared" si="4"/>
        <v>6</v>
      </c>
      <c r="O10" s="32">
        <f t="shared" si="5"/>
        <v>13</v>
      </c>
      <c r="P10" s="35">
        <f t="shared" si="6"/>
        <v>41</v>
      </c>
      <c r="Q10" s="34">
        <v>6</v>
      </c>
    </row>
    <row r="11" spans="1:17" ht="15.75" x14ac:dyDescent="0.25">
      <c r="A11" s="2">
        <v>7</v>
      </c>
      <c r="B11" s="10"/>
      <c r="C11" s="98"/>
      <c r="D11" s="103"/>
      <c r="E11" s="104"/>
      <c r="F11" s="29" t="str">
        <f t="shared" si="0"/>
        <v/>
      </c>
      <c r="G11" s="30" t="str">
        <f t="shared" si="1"/>
        <v/>
      </c>
      <c r="H11" s="103"/>
      <c r="I11" s="104"/>
      <c r="J11" s="29" t="str">
        <f t="shared" si="2"/>
        <v/>
      </c>
      <c r="K11" s="30" t="str">
        <f t="shared" si="3"/>
        <v/>
      </c>
      <c r="L11" s="103"/>
      <c r="M11" s="104"/>
      <c r="N11" s="31" t="str">
        <f t="shared" si="4"/>
        <v/>
      </c>
      <c r="O11" s="32" t="str">
        <f t="shared" si="5"/>
        <v/>
      </c>
      <c r="P11" s="35" t="str">
        <f t="shared" si="6"/>
        <v/>
      </c>
      <c r="Q11" s="34" t="str">
        <f t="shared" ref="Q11:Q34" si="7">IF(ISBLANK(L11),"",RANK($P11,$P$5:$P$34))</f>
        <v/>
      </c>
    </row>
    <row r="12" spans="1:17" ht="15.75" x14ac:dyDescent="0.25">
      <c r="A12" s="2">
        <v>8</v>
      </c>
      <c r="B12" s="10"/>
      <c r="C12" s="98"/>
      <c r="D12" s="103"/>
      <c r="E12" s="104"/>
      <c r="F12" s="29" t="str">
        <f t="shared" si="0"/>
        <v/>
      </c>
      <c r="G12" s="30" t="str">
        <f t="shared" si="1"/>
        <v/>
      </c>
      <c r="H12" s="103"/>
      <c r="I12" s="104"/>
      <c r="J12" s="29" t="str">
        <f t="shared" si="2"/>
        <v/>
      </c>
      <c r="K12" s="30" t="str">
        <f t="shared" si="3"/>
        <v/>
      </c>
      <c r="L12" s="103"/>
      <c r="M12" s="104"/>
      <c r="N12" s="31" t="str">
        <f t="shared" si="4"/>
        <v/>
      </c>
      <c r="O12" s="32" t="str">
        <f t="shared" si="5"/>
        <v/>
      </c>
      <c r="P12" s="35" t="str">
        <f t="shared" si="6"/>
        <v/>
      </c>
      <c r="Q12" s="34" t="str">
        <f t="shared" si="7"/>
        <v/>
      </c>
    </row>
    <row r="13" spans="1:17" ht="15.75" x14ac:dyDescent="0.25">
      <c r="A13" s="2">
        <v>9</v>
      </c>
      <c r="B13" s="10"/>
      <c r="C13" s="98"/>
      <c r="D13" s="103"/>
      <c r="E13" s="104"/>
      <c r="F13" s="29" t="str">
        <f t="shared" si="0"/>
        <v/>
      </c>
      <c r="G13" s="30" t="str">
        <f t="shared" si="1"/>
        <v/>
      </c>
      <c r="H13" s="103"/>
      <c r="I13" s="104"/>
      <c r="J13" s="29" t="str">
        <f t="shared" si="2"/>
        <v/>
      </c>
      <c r="K13" s="30" t="str">
        <f t="shared" si="3"/>
        <v/>
      </c>
      <c r="L13" s="103"/>
      <c r="M13" s="104"/>
      <c r="N13" s="31" t="str">
        <f t="shared" si="4"/>
        <v/>
      </c>
      <c r="O13" s="32" t="str">
        <f t="shared" si="5"/>
        <v/>
      </c>
      <c r="P13" s="35" t="str">
        <f t="shared" si="6"/>
        <v/>
      </c>
      <c r="Q13" s="34" t="str">
        <f t="shared" si="7"/>
        <v/>
      </c>
    </row>
    <row r="14" spans="1:17" ht="15.75" x14ac:dyDescent="0.25">
      <c r="A14" s="2">
        <v>10</v>
      </c>
      <c r="B14" s="10"/>
      <c r="C14" s="98"/>
      <c r="D14" s="103"/>
      <c r="E14" s="104"/>
      <c r="F14" s="29" t="str">
        <f t="shared" si="0"/>
        <v/>
      </c>
      <c r="G14" s="30" t="str">
        <f t="shared" si="1"/>
        <v/>
      </c>
      <c r="H14" s="103"/>
      <c r="I14" s="104"/>
      <c r="J14" s="29" t="str">
        <f t="shared" si="2"/>
        <v/>
      </c>
      <c r="K14" s="30" t="str">
        <f t="shared" si="3"/>
        <v/>
      </c>
      <c r="L14" s="103"/>
      <c r="M14" s="104"/>
      <c r="N14" s="31" t="str">
        <f t="shared" si="4"/>
        <v/>
      </c>
      <c r="O14" s="32" t="str">
        <f t="shared" si="5"/>
        <v/>
      </c>
      <c r="P14" s="35" t="str">
        <f t="shared" si="6"/>
        <v/>
      </c>
      <c r="Q14" s="34" t="str">
        <f t="shared" si="7"/>
        <v/>
      </c>
    </row>
    <row r="15" spans="1:17" ht="15.75" x14ac:dyDescent="0.25">
      <c r="A15" s="2">
        <v>11</v>
      </c>
      <c r="B15" s="10"/>
      <c r="C15" s="98"/>
      <c r="D15" s="103"/>
      <c r="E15" s="104"/>
      <c r="F15" s="29" t="str">
        <f t="shared" si="0"/>
        <v/>
      </c>
      <c r="G15" s="30" t="str">
        <f t="shared" si="1"/>
        <v/>
      </c>
      <c r="H15" s="103"/>
      <c r="I15" s="104"/>
      <c r="J15" s="29" t="str">
        <f t="shared" si="2"/>
        <v/>
      </c>
      <c r="K15" s="30" t="str">
        <f t="shared" si="3"/>
        <v/>
      </c>
      <c r="L15" s="103"/>
      <c r="M15" s="104"/>
      <c r="N15" s="31" t="str">
        <f t="shared" si="4"/>
        <v/>
      </c>
      <c r="O15" s="32" t="str">
        <f t="shared" si="5"/>
        <v/>
      </c>
      <c r="P15" s="35" t="str">
        <f t="shared" si="6"/>
        <v/>
      </c>
      <c r="Q15" s="34" t="str">
        <f t="shared" si="7"/>
        <v/>
      </c>
    </row>
    <row r="16" spans="1:17" ht="15.75" x14ac:dyDescent="0.25">
      <c r="A16" s="2">
        <v>12</v>
      </c>
      <c r="B16" s="10"/>
      <c r="C16" s="98"/>
      <c r="D16" s="103"/>
      <c r="E16" s="104"/>
      <c r="F16" s="29" t="str">
        <f t="shared" si="0"/>
        <v/>
      </c>
      <c r="G16" s="30" t="str">
        <f t="shared" si="1"/>
        <v/>
      </c>
      <c r="H16" s="103"/>
      <c r="I16" s="104"/>
      <c r="J16" s="29" t="str">
        <f t="shared" si="2"/>
        <v/>
      </c>
      <c r="K16" s="30" t="str">
        <f t="shared" si="3"/>
        <v/>
      </c>
      <c r="L16" s="103"/>
      <c r="M16" s="104"/>
      <c r="N16" s="31" t="str">
        <f t="shared" si="4"/>
        <v/>
      </c>
      <c r="O16" s="32" t="str">
        <f t="shared" si="5"/>
        <v/>
      </c>
      <c r="P16" s="35" t="str">
        <f t="shared" si="6"/>
        <v/>
      </c>
      <c r="Q16" s="34" t="str">
        <f t="shared" si="7"/>
        <v/>
      </c>
    </row>
    <row r="17" spans="1:17" ht="15.75" x14ac:dyDescent="0.25">
      <c r="A17" s="2">
        <v>13</v>
      </c>
      <c r="B17" s="10"/>
      <c r="C17" s="98"/>
      <c r="D17" s="103"/>
      <c r="E17" s="105"/>
      <c r="F17" s="29" t="str">
        <f t="shared" si="0"/>
        <v/>
      </c>
      <c r="G17" s="30" t="str">
        <f t="shared" si="1"/>
        <v/>
      </c>
      <c r="H17" s="103"/>
      <c r="I17" s="104"/>
      <c r="J17" s="29" t="str">
        <f t="shared" si="2"/>
        <v/>
      </c>
      <c r="K17" s="30" t="str">
        <f t="shared" si="3"/>
        <v/>
      </c>
      <c r="L17" s="103"/>
      <c r="M17" s="104"/>
      <c r="N17" s="31" t="str">
        <f t="shared" si="4"/>
        <v/>
      </c>
      <c r="O17" s="32" t="str">
        <f t="shared" si="5"/>
        <v/>
      </c>
      <c r="P17" s="35" t="str">
        <f t="shared" si="6"/>
        <v/>
      </c>
      <c r="Q17" s="34" t="str">
        <f t="shared" si="7"/>
        <v/>
      </c>
    </row>
    <row r="18" spans="1:17" ht="15.75" x14ac:dyDescent="0.25">
      <c r="A18" s="2">
        <v>14</v>
      </c>
      <c r="B18" s="10"/>
      <c r="C18" s="100"/>
      <c r="D18" s="106"/>
      <c r="E18" s="104"/>
      <c r="F18" s="29" t="str">
        <f t="shared" si="0"/>
        <v/>
      </c>
      <c r="G18" s="30" t="str">
        <f t="shared" si="1"/>
        <v/>
      </c>
      <c r="H18" s="103"/>
      <c r="I18" s="104"/>
      <c r="J18" s="29" t="str">
        <f t="shared" si="2"/>
        <v/>
      </c>
      <c r="K18" s="30" t="str">
        <f t="shared" si="3"/>
        <v/>
      </c>
      <c r="L18" s="103"/>
      <c r="M18" s="104"/>
      <c r="N18" s="31" t="str">
        <f t="shared" si="4"/>
        <v/>
      </c>
      <c r="O18" s="32" t="str">
        <f t="shared" si="5"/>
        <v/>
      </c>
      <c r="P18" s="35" t="str">
        <f t="shared" si="6"/>
        <v/>
      </c>
      <c r="Q18" s="34" t="str">
        <f t="shared" si="7"/>
        <v/>
      </c>
    </row>
    <row r="19" spans="1:17" ht="15.75" x14ac:dyDescent="0.25">
      <c r="A19" s="2">
        <v>15</v>
      </c>
      <c r="B19" s="10"/>
      <c r="C19" s="98"/>
      <c r="D19" s="103"/>
      <c r="E19" s="104"/>
      <c r="F19" s="29" t="str">
        <f t="shared" si="0"/>
        <v/>
      </c>
      <c r="G19" s="30" t="str">
        <f t="shared" si="1"/>
        <v/>
      </c>
      <c r="H19" s="103"/>
      <c r="I19" s="104"/>
      <c r="J19" s="29" t="str">
        <f t="shared" si="2"/>
        <v/>
      </c>
      <c r="K19" s="30" t="str">
        <f t="shared" si="3"/>
        <v/>
      </c>
      <c r="L19" s="103"/>
      <c r="M19" s="104"/>
      <c r="N19" s="31" t="str">
        <f t="shared" si="4"/>
        <v/>
      </c>
      <c r="O19" s="32" t="str">
        <f t="shared" si="5"/>
        <v/>
      </c>
      <c r="P19" s="35" t="str">
        <f t="shared" si="6"/>
        <v/>
      </c>
      <c r="Q19" s="34" t="str">
        <f t="shared" si="7"/>
        <v/>
      </c>
    </row>
    <row r="20" spans="1:17" ht="15.75" x14ac:dyDescent="0.25">
      <c r="A20" s="2">
        <v>16</v>
      </c>
      <c r="B20" s="10"/>
      <c r="C20" s="98"/>
      <c r="D20" s="103"/>
      <c r="E20" s="104"/>
      <c r="F20" s="29" t="str">
        <f t="shared" si="0"/>
        <v/>
      </c>
      <c r="G20" s="30" t="str">
        <f t="shared" si="1"/>
        <v/>
      </c>
      <c r="H20" s="103"/>
      <c r="I20" s="104"/>
      <c r="J20" s="29" t="str">
        <f t="shared" si="2"/>
        <v/>
      </c>
      <c r="K20" s="30" t="str">
        <f t="shared" si="3"/>
        <v/>
      </c>
      <c r="L20" s="103"/>
      <c r="M20" s="104"/>
      <c r="N20" s="31" t="str">
        <f t="shared" si="4"/>
        <v/>
      </c>
      <c r="O20" s="32" t="str">
        <f t="shared" si="5"/>
        <v/>
      </c>
      <c r="P20" s="35" t="str">
        <f t="shared" si="6"/>
        <v/>
      </c>
      <c r="Q20" s="34" t="str">
        <f t="shared" si="7"/>
        <v/>
      </c>
    </row>
    <row r="21" spans="1:17" ht="15.75" x14ac:dyDescent="0.25">
      <c r="A21" s="2">
        <v>17</v>
      </c>
      <c r="B21" s="10"/>
      <c r="C21" s="98"/>
      <c r="D21" s="103"/>
      <c r="E21" s="104"/>
      <c r="F21" s="29" t="str">
        <f t="shared" si="0"/>
        <v/>
      </c>
      <c r="G21" s="30" t="str">
        <f t="shared" si="1"/>
        <v/>
      </c>
      <c r="H21" s="103"/>
      <c r="I21" s="104"/>
      <c r="J21" s="29" t="str">
        <f t="shared" si="2"/>
        <v/>
      </c>
      <c r="K21" s="30" t="str">
        <f t="shared" si="3"/>
        <v/>
      </c>
      <c r="L21" s="103"/>
      <c r="M21" s="104"/>
      <c r="N21" s="31" t="str">
        <f t="shared" si="4"/>
        <v/>
      </c>
      <c r="O21" s="32" t="str">
        <f t="shared" si="5"/>
        <v/>
      </c>
      <c r="P21" s="35" t="str">
        <f t="shared" si="6"/>
        <v/>
      </c>
      <c r="Q21" s="34" t="str">
        <f t="shared" si="7"/>
        <v/>
      </c>
    </row>
    <row r="22" spans="1:17" ht="15.75" x14ac:dyDescent="0.25">
      <c r="A22" s="2">
        <v>18</v>
      </c>
      <c r="B22" s="10"/>
      <c r="C22" s="98"/>
      <c r="D22" s="103"/>
      <c r="E22" s="104"/>
      <c r="F22" s="29" t="str">
        <f t="shared" si="0"/>
        <v/>
      </c>
      <c r="G22" s="30" t="str">
        <f t="shared" si="1"/>
        <v/>
      </c>
      <c r="H22" s="103"/>
      <c r="I22" s="104"/>
      <c r="J22" s="29" t="str">
        <f t="shared" si="2"/>
        <v/>
      </c>
      <c r="K22" s="30" t="str">
        <f t="shared" si="3"/>
        <v/>
      </c>
      <c r="L22" s="103"/>
      <c r="M22" s="104"/>
      <c r="N22" s="31" t="str">
        <f t="shared" si="4"/>
        <v/>
      </c>
      <c r="O22" s="32" t="str">
        <f t="shared" si="5"/>
        <v/>
      </c>
      <c r="P22" s="35" t="str">
        <f t="shared" si="6"/>
        <v/>
      </c>
      <c r="Q22" s="34" t="str">
        <f t="shared" si="7"/>
        <v/>
      </c>
    </row>
    <row r="23" spans="1:17" ht="15.75" x14ac:dyDescent="0.25">
      <c r="A23" s="2">
        <v>19</v>
      </c>
      <c r="B23" s="10"/>
      <c r="C23" s="98"/>
      <c r="D23" s="103"/>
      <c r="E23" s="104"/>
      <c r="F23" s="29" t="str">
        <f t="shared" si="0"/>
        <v/>
      </c>
      <c r="G23" s="30" t="str">
        <f t="shared" si="1"/>
        <v/>
      </c>
      <c r="H23" s="103"/>
      <c r="I23" s="104"/>
      <c r="J23" s="29" t="str">
        <f t="shared" si="2"/>
        <v/>
      </c>
      <c r="K23" s="30" t="str">
        <f t="shared" si="3"/>
        <v/>
      </c>
      <c r="L23" s="103"/>
      <c r="M23" s="104"/>
      <c r="N23" s="31" t="str">
        <f t="shared" si="4"/>
        <v/>
      </c>
      <c r="O23" s="32" t="str">
        <f t="shared" si="5"/>
        <v/>
      </c>
      <c r="P23" s="35" t="str">
        <f t="shared" si="6"/>
        <v/>
      </c>
      <c r="Q23" s="34" t="str">
        <f t="shared" si="7"/>
        <v/>
      </c>
    </row>
    <row r="24" spans="1:17" ht="15.75" x14ac:dyDescent="0.25">
      <c r="A24" s="2">
        <v>20</v>
      </c>
      <c r="B24" s="10"/>
      <c r="C24" s="98"/>
      <c r="D24" s="103"/>
      <c r="E24" s="104"/>
      <c r="F24" s="29" t="str">
        <f t="shared" si="0"/>
        <v/>
      </c>
      <c r="G24" s="30" t="str">
        <f t="shared" si="1"/>
        <v/>
      </c>
      <c r="H24" s="103"/>
      <c r="I24" s="104"/>
      <c r="J24" s="29" t="str">
        <f t="shared" si="2"/>
        <v/>
      </c>
      <c r="K24" s="30" t="str">
        <f t="shared" si="3"/>
        <v/>
      </c>
      <c r="L24" s="103"/>
      <c r="M24" s="104"/>
      <c r="N24" s="31" t="str">
        <f t="shared" si="4"/>
        <v/>
      </c>
      <c r="O24" s="32" t="str">
        <f t="shared" si="5"/>
        <v/>
      </c>
      <c r="P24" s="35" t="str">
        <f t="shared" si="6"/>
        <v/>
      </c>
      <c r="Q24" s="34" t="str">
        <f t="shared" si="7"/>
        <v/>
      </c>
    </row>
    <row r="25" spans="1:17" ht="15.75" x14ac:dyDescent="0.25">
      <c r="A25" s="2">
        <v>21</v>
      </c>
      <c r="B25" s="10"/>
      <c r="C25" s="98"/>
      <c r="D25" s="103"/>
      <c r="E25" s="104"/>
      <c r="F25" s="29" t="str">
        <f t="shared" si="0"/>
        <v/>
      </c>
      <c r="G25" s="30" t="str">
        <f t="shared" si="1"/>
        <v/>
      </c>
      <c r="H25" s="103"/>
      <c r="I25" s="104"/>
      <c r="J25" s="29" t="str">
        <f t="shared" si="2"/>
        <v/>
      </c>
      <c r="K25" s="30" t="str">
        <f t="shared" si="3"/>
        <v/>
      </c>
      <c r="L25" s="109"/>
      <c r="M25" s="104"/>
      <c r="N25" s="31" t="str">
        <f t="shared" si="4"/>
        <v/>
      </c>
      <c r="O25" s="32" t="str">
        <f t="shared" si="5"/>
        <v/>
      </c>
      <c r="P25" s="35" t="str">
        <f t="shared" si="6"/>
        <v/>
      </c>
      <c r="Q25" s="34" t="str">
        <f t="shared" si="7"/>
        <v/>
      </c>
    </row>
    <row r="26" spans="1:17" ht="15.75" x14ac:dyDescent="0.25">
      <c r="A26" s="2">
        <v>22</v>
      </c>
      <c r="B26" s="10"/>
      <c r="C26" s="98"/>
      <c r="D26" s="103"/>
      <c r="E26" s="104"/>
      <c r="F26" s="29" t="str">
        <f t="shared" si="0"/>
        <v/>
      </c>
      <c r="G26" s="30" t="str">
        <f t="shared" si="1"/>
        <v/>
      </c>
      <c r="H26" s="103"/>
      <c r="I26" s="104"/>
      <c r="J26" s="29" t="str">
        <f t="shared" si="2"/>
        <v/>
      </c>
      <c r="K26" s="30" t="str">
        <f t="shared" si="3"/>
        <v/>
      </c>
      <c r="L26" s="103"/>
      <c r="M26" s="104"/>
      <c r="N26" s="31" t="str">
        <f t="shared" si="4"/>
        <v/>
      </c>
      <c r="O26" s="32" t="str">
        <f t="shared" si="5"/>
        <v/>
      </c>
      <c r="P26" s="35" t="str">
        <f t="shared" si="6"/>
        <v/>
      </c>
      <c r="Q26" s="34" t="str">
        <f t="shared" si="7"/>
        <v/>
      </c>
    </row>
    <row r="27" spans="1:17" ht="15.75" x14ac:dyDescent="0.25">
      <c r="A27" s="2">
        <v>23</v>
      </c>
      <c r="B27" s="10"/>
      <c r="C27" s="98"/>
      <c r="D27" s="103"/>
      <c r="E27" s="104"/>
      <c r="F27" s="29" t="str">
        <f t="shared" si="0"/>
        <v/>
      </c>
      <c r="G27" s="30" t="str">
        <f t="shared" si="1"/>
        <v/>
      </c>
      <c r="H27" s="103"/>
      <c r="I27" s="104"/>
      <c r="J27" s="29" t="str">
        <f t="shared" si="2"/>
        <v/>
      </c>
      <c r="K27" s="30" t="str">
        <f t="shared" si="3"/>
        <v/>
      </c>
      <c r="L27" s="103"/>
      <c r="M27" s="104"/>
      <c r="N27" s="31" t="str">
        <f t="shared" si="4"/>
        <v/>
      </c>
      <c r="O27" s="32" t="str">
        <f t="shared" si="5"/>
        <v/>
      </c>
      <c r="P27" s="35" t="str">
        <f t="shared" si="6"/>
        <v/>
      </c>
      <c r="Q27" s="34" t="str">
        <f t="shared" si="7"/>
        <v/>
      </c>
    </row>
    <row r="28" spans="1:17" ht="15.75" x14ac:dyDescent="0.25">
      <c r="A28" s="2">
        <v>24</v>
      </c>
      <c r="B28" s="10"/>
      <c r="C28" s="98"/>
      <c r="D28" s="103"/>
      <c r="E28" s="104"/>
      <c r="F28" s="29" t="str">
        <f t="shared" si="0"/>
        <v/>
      </c>
      <c r="G28" s="30" t="str">
        <f t="shared" si="1"/>
        <v/>
      </c>
      <c r="H28" s="103"/>
      <c r="I28" s="104"/>
      <c r="J28" s="29" t="str">
        <f t="shared" si="2"/>
        <v/>
      </c>
      <c r="K28" s="30" t="str">
        <f t="shared" si="3"/>
        <v/>
      </c>
      <c r="L28" s="103"/>
      <c r="M28" s="104"/>
      <c r="N28" s="31" t="str">
        <f t="shared" si="4"/>
        <v/>
      </c>
      <c r="O28" s="32" t="str">
        <f t="shared" si="5"/>
        <v/>
      </c>
      <c r="P28" s="35" t="str">
        <f t="shared" si="6"/>
        <v/>
      </c>
      <c r="Q28" s="34" t="str">
        <f t="shared" si="7"/>
        <v/>
      </c>
    </row>
    <row r="29" spans="1:17" ht="15.75" x14ac:dyDescent="0.25">
      <c r="A29" s="2">
        <v>25</v>
      </c>
      <c r="B29" s="10"/>
      <c r="C29" s="98"/>
      <c r="D29" s="103"/>
      <c r="E29" s="104"/>
      <c r="F29" s="29" t="str">
        <f t="shared" si="0"/>
        <v/>
      </c>
      <c r="G29" s="30" t="str">
        <f t="shared" si="1"/>
        <v/>
      </c>
      <c r="H29" s="103"/>
      <c r="I29" s="104"/>
      <c r="J29" s="29" t="str">
        <f t="shared" si="2"/>
        <v/>
      </c>
      <c r="K29" s="30" t="str">
        <f t="shared" si="3"/>
        <v/>
      </c>
      <c r="L29" s="103"/>
      <c r="M29" s="104"/>
      <c r="N29" s="31" t="str">
        <f t="shared" si="4"/>
        <v/>
      </c>
      <c r="O29" s="32" t="str">
        <f t="shared" si="5"/>
        <v/>
      </c>
      <c r="P29" s="35" t="str">
        <f t="shared" si="6"/>
        <v/>
      </c>
      <c r="Q29" s="34" t="str">
        <f t="shared" si="7"/>
        <v/>
      </c>
    </row>
    <row r="30" spans="1:17" ht="15.75" x14ac:dyDescent="0.25">
      <c r="A30" s="2">
        <v>26</v>
      </c>
      <c r="B30" s="10"/>
      <c r="C30" s="98"/>
      <c r="D30" s="103"/>
      <c r="E30" s="104"/>
      <c r="F30" s="29" t="str">
        <f t="shared" si="0"/>
        <v/>
      </c>
      <c r="G30" s="30" t="str">
        <f t="shared" si="1"/>
        <v/>
      </c>
      <c r="H30" s="103"/>
      <c r="I30" s="104"/>
      <c r="J30" s="29" t="str">
        <f t="shared" si="2"/>
        <v/>
      </c>
      <c r="K30" s="30" t="str">
        <f t="shared" si="3"/>
        <v/>
      </c>
      <c r="L30" s="103"/>
      <c r="M30" s="104"/>
      <c r="N30" s="31" t="str">
        <f t="shared" si="4"/>
        <v/>
      </c>
      <c r="O30" s="32" t="str">
        <f t="shared" si="5"/>
        <v/>
      </c>
      <c r="P30" s="35" t="str">
        <f t="shared" si="6"/>
        <v/>
      </c>
      <c r="Q30" s="34" t="str">
        <f t="shared" si="7"/>
        <v/>
      </c>
    </row>
    <row r="31" spans="1:17" ht="15.75" x14ac:dyDescent="0.25">
      <c r="A31" s="2">
        <v>27</v>
      </c>
      <c r="B31" s="10"/>
      <c r="C31" s="98"/>
      <c r="D31" s="103"/>
      <c r="E31" s="104"/>
      <c r="F31" s="29" t="str">
        <f t="shared" si="0"/>
        <v/>
      </c>
      <c r="G31" s="30" t="str">
        <f t="shared" si="1"/>
        <v/>
      </c>
      <c r="H31" s="103"/>
      <c r="I31" s="104"/>
      <c r="J31" s="29" t="str">
        <f t="shared" si="2"/>
        <v/>
      </c>
      <c r="K31" s="30" t="str">
        <f t="shared" si="3"/>
        <v/>
      </c>
      <c r="L31" s="103"/>
      <c r="M31" s="104"/>
      <c r="N31" s="31" t="str">
        <f t="shared" si="4"/>
        <v/>
      </c>
      <c r="O31" s="32" t="str">
        <f t="shared" si="5"/>
        <v/>
      </c>
      <c r="P31" s="35" t="str">
        <f t="shared" si="6"/>
        <v/>
      </c>
      <c r="Q31" s="34" t="str">
        <f t="shared" si="7"/>
        <v/>
      </c>
    </row>
    <row r="32" spans="1:17" ht="15.75" x14ac:dyDescent="0.25">
      <c r="A32" s="2">
        <v>28</v>
      </c>
      <c r="B32" s="10"/>
      <c r="C32" s="98"/>
      <c r="D32" s="103"/>
      <c r="E32" s="104"/>
      <c r="F32" s="29" t="str">
        <f t="shared" si="0"/>
        <v/>
      </c>
      <c r="G32" s="30" t="str">
        <f t="shared" si="1"/>
        <v/>
      </c>
      <c r="H32" s="103"/>
      <c r="I32" s="104"/>
      <c r="J32" s="29" t="str">
        <f t="shared" si="2"/>
        <v/>
      </c>
      <c r="K32" s="30" t="str">
        <f t="shared" si="3"/>
        <v/>
      </c>
      <c r="L32" s="103"/>
      <c r="M32" s="104"/>
      <c r="N32" s="31" t="str">
        <f t="shared" si="4"/>
        <v/>
      </c>
      <c r="O32" s="32" t="str">
        <f t="shared" si="5"/>
        <v/>
      </c>
      <c r="P32" s="35" t="str">
        <f t="shared" si="6"/>
        <v/>
      </c>
      <c r="Q32" s="34" t="str">
        <f t="shared" si="7"/>
        <v/>
      </c>
    </row>
    <row r="33" spans="1:17" ht="15.75" x14ac:dyDescent="0.25">
      <c r="A33" s="2">
        <v>29</v>
      </c>
      <c r="B33" s="10"/>
      <c r="C33" s="98"/>
      <c r="D33" s="103"/>
      <c r="E33" s="104"/>
      <c r="F33" s="29" t="str">
        <f t="shared" si="0"/>
        <v/>
      </c>
      <c r="G33" s="30" t="str">
        <f t="shared" si="1"/>
        <v/>
      </c>
      <c r="H33" s="103"/>
      <c r="I33" s="104"/>
      <c r="J33" s="29" t="str">
        <f t="shared" si="2"/>
        <v/>
      </c>
      <c r="K33" s="30" t="str">
        <f t="shared" si="3"/>
        <v/>
      </c>
      <c r="L33" s="103"/>
      <c r="M33" s="104"/>
      <c r="N33" s="31" t="str">
        <f t="shared" si="4"/>
        <v/>
      </c>
      <c r="O33" s="32" t="str">
        <f t="shared" si="5"/>
        <v/>
      </c>
      <c r="P33" s="35" t="str">
        <f t="shared" si="6"/>
        <v/>
      </c>
      <c r="Q33" s="34" t="str">
        <f t="shared" si="7"/>
        <v/>
      </c>
    </row>
    <row r="34" spans="1:17" ht="15.75" x14ac:dyDescent="0.25">
      <c r="A34" s="3">
        <v>30</v>
      </c>
      <c r="B34" s="13"/>
      <c r="C34" s="99"/>
      <c r="D34" s="107"/>
      <c r="E34" s="108"/>
      <c r="F34" s="29" t="str">
        <f t="shared" si="0"/>
        <v/>
      </c>
      <c r="G34" s="30" t="str">
        <f t="shared" si="1"/>
        <v/>
      </c>
      <c r="H34" s="107"/>
      <c r="I34" s="108"/>
      <c r="J34" s="29" t="str">
        <f t="shared" si="2"/>
        <v/>
      </c>
      <c r="K34" s="30" t="str">
        <f t="shared" si="3"/>
        <v/>
      </c>
      <c r="L34" s="107"/>
      <c r="M34" s="108"/>
      <c r="N34" s="31" t="str">
        <f t="shared" si="4"/>
        <v/>
      </c>
      <c r="O34" s="36" t="str">
        <f t="shared" si="5"/>
        <v/>
      </c>
      <c r="P34" s="35" t="str">
        <f t="shared" si="6"/>
        <v/>
      </c>
      <c r="Q34" s="34" t="str">
        <f t="shared" si="7"/>
        <v/>
      </c>
    </row>
    <row r="35" spans="1:17" x14ac:dyDescent="0.25">
      <c r="A35" s="17" t="s">
        <v>16</v>
      </c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55" orientation="landscape" r:id="rId1"/>
  <colBreaks count="1" manualBreakCount="1">
    <brk id="17" max="1048575" man="1"/>
  </colBreaks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Q41"/>
  <sheetViews>
    <sheetView tabSelected="1" topLeftCell="A2" zoomScale="130" zoomScaleNormal="130" workbookViewId="0">
      <selection activeCell="I14" sqref="I14"/>
    </sheetView>
  </sheetViews>
  <sheetFormatPr defaultRowHeight="15" x14ac:dyDescent="0.25"/>
  <cols>
    <col min="1" max="1" width="7.85546875" customWidth="1"/>
    <col min="2" max="3" width="23.42578125" customWidth="1"/>
    <col min="4" max="4" width="10.7109375" customWidth="1"/>
    <col min="5" max="5" width="11.5703125" customWidth="1"/>
    <col min="6" max="6" width="8.7109375" customWidth="1"/>
    <col min="7" max="7" width="9" customWidth="1"/>
    <col min="8" max="8" width="10.28515625" customWidth="1"/>
    <col min="9" max="9" width="10.85546875" customWidth="1"/>
    <col min="10" max="10" width="8.7109375" customWidth="1"/>
    <col min="11" max="11" width="10.28515625" customWidth="1"/>
    <col min="12" max="12" width="11.7109375" customWidth="1"/>
    <col min="13" max="13" width="13.28515625" customWidth="1"/>
    <col min="14" max="14" width="8.85546875" customWidth="1"/>
    <col min="15" max="17" width="11.7109375" customWidth="1"/>
  </cols>
  <sheetData>
    <row r="1" spans="1:17" ht="18.75" x14ac:dyDescent="0.3">
      <c r="A1" s="124" t="s">
        <v>77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ht="18.75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 t="s">
        <v>78</v>
      </c>
      <c r="M2" s="15"/>
      <c r="N2" s="15"/>
      <c r="O2" s="15"/>
      <c r="P2" s="15"/>
      <c r="Q2" s="15"/>
    </row>
    <row r="4" spans="1:17" ht="48" thickBot="1" x14ac:dyDescent="0.3">
      <c r="A4" s="6" t="s">
        <v>1</v>
      </c>
      <c r="B4" s="7" t="s">
        <v>0</v>
      </c>
      <c r="C4" s="7" t="s">
        <v>76</v>
      </c>
      <c r="D4" s="7" t="s">
        <v>4</v>
      </c>
      <c r="E4" s="8" t="s">
        <v>29</v>
      </c>
      <c r="F4" s="8" t="s">
        <v>7</v>
      </c>
      <c r="G4" s="8" t="s">
        <v>8</v>
      </c>
      <c r="H4" s="7" t="s">
        <v>2</v>
      </c>
      <c r="I4" s="7" t="s">
        <v>28</v>
      </c>
      <c r="J4" s="8" t="s">
        <v>10</v>
      </c>
      <c r="K4" s="8" t="s">
        <v>11</v>
      </c>
      <c r="L4" s="7" t="s">
        <v>3</v>
      </c>
      <c r="M4" s="7" t="s">
        <v>27</v>
      </c>
      <c r="N4" s="8" t="s">
        <v>13</v>
      </c>
      <c r="O4" s="8" t="s">
        <v>14</v>
      </c>
      <c r="P4" s="8" t="s">
        <v>15</v>
      </c>
      <c r="Q4" s="9" t="s">
        <v>5</v>
      </c>
    </row>
    <row r="5" spans="1:17" ht="15.75" x14ac:dyDescent="0.25">
      <c r="A5" s="20">
        <v>1</v>
      </c>
      <c r="B5" s="21" t="s">
        <v>43</v>
      </c>
      <c r="C5" s="97">
        <v>1986</v>
      </c>
      <c r="D5" s="101">
        <v>66</v>
      </c>
      <c r="E5" s="110"/>
      <c r="F5" s="116">
        <f>IF(ISBLANK(D5),"",RANK($D5,$D$5:$D$40)+SUMPRODUCT(($D$5:$D$40=D5)*(E5&lt;$E$5:$E$40)))</f>
        <v>17</v>
      </c>
      <c r="G5" s="30">
        <f>IF(ISBLANK(D5),"",IF($F5=1,20,IF($F5=2,18,IF($F5=3,16,IF($F5=4,15,IF($F5=5,14,IF($F5=6,13,IF($F5=7,12,IF($F5=8,11,IF($F5=9,10,IF($F5=10,9,IF($F5=11,8,IF($F5=12,7,IF($F5=13,6,IF($F5=14,5,IF($F5=15,4,IF($F5=16,3,IF($F5=17,2,IF($F5&gt;=18,1,IF($F5=""," "))))))))))))))))))))</f>
        <v>2</v>
      </c>
      <c r="H5" s="101">
        <v>75</v>
      </c>
      <c r="I5" s="112"/>
      <c r="J5" s="116">
        <f>IF(ISBLANK(H5),"",RANK($H5,$H$5:$H$40)+SUMPRODUCT(($H$5:$H$40=H5)*(I5&lt;$I$5:$I$40)))</f>
        <v>5</v>
      </c>
      <c r="K5" s="30">
        <f>IF(ISBLANK(H5),"",IF($J5=1,20,IF($J5=2,18,IF($J5=3,16,IF($J5=4,15,IF($J5=5,14,IF($J5=6,13,IF($J5=7,12,IF($J5=8,11,IF($J5=9,10,IF($J5=10,9,IF($J5=11,8,IF($J5=12,7,IF($J5=13,6,IF($J5=14,5,IF($J5=15,4,IF($J5=16,3,IF($J5=17,2,IF($J5&gt;=18,1,)))))))))))))))))))</f>
        <v>14</v>
      </c>
      <c r="L5" s="101">
        <v>49</v>
      </c>
      <c r="M5" s="112"/>
      <c r="N5" s="116">
        <f>IF(ISBLANK(L5),"",RANK($L5,$L$5:$L$40)+SUMPRODUCT(($L$5:$L$40=L5)*(M5&lt;$M$5:$M$40)))</f>
        <v>15</v>
      </c>
      <c r="O5" s="32">
        <f>IF(ISBLANK(L5),"",IF($N5=1,20,IF($N5=2,18,IF($N5=3,16,IF($N5=4,15,IF($N5=5,14,IF($N5=6,13,IF($N5=7,12,IF($N5=8,11,IF($N5=9,10,IF($N5=10,9,IF($N5=11,8,IF($N5=12,7,IF($N5=13,6,IF($N5=14,5,IF($N5=15,4,IF($N5=16,3,IF($N5=17,2,IF($N5&gt;=18,1,IF($N5=""," "))))))))))))))))))))</f>
        <v>4</v>
      </c>
      <c r="P5" s="35">
        <f>IF(ISBLANK(L5),"",SUM(G5,K5,O5))</f>
        <v>20</v>
      </c>
      <c r="Q5" s="115">
        <f>IF(ISBLANK(L5),"",RANK($P5,$P$5:$P$40))</f>
        <v>12</v>
      </c>
    </row>
    <row r="6" spans="1:17" ht="15.75" x14ac:dyDescent="0.25">
      <c r="A6" s="2">
        <v>2</v>
      </c>
      <c r="B6" s="10" t="s">
        <v>53</v>
      </c>
      <c r="C6" s="98">
        <v>1958</v>
      </c>
      <c r="D6" s="103">
        <v>76</v>
      </c>
      <c r="E6" s="111"/>
      <c r="F6" s="116">
        <f>IF(ISBLANK(D6),"",RANK($D6,$D$5:$D$40)+SUMPRODUCT(($D$5:$D$40=D6)*(E6&lt;$E$5:$E$40)))</f>
        <v>9</v>
      </c>
      <c r="G6" s="30">
        <f>IF(ISBLANK(D6),"",IF($F6=1,20,IF($F6=2,18,IF($F6=3,16,IF($F6=4,15,IF($F6=5,14,IF($F6=6,13,IF($F6=7,12,IF($F6=8,11,IF($F6=9,10,IF($F6=10,9,IF($F6=11,8,IF($F6=12,7,IF($F6=13,6,IF($F6=14,5,IF($F6=15,4,IF($F6=16,3,IF($F6=17,2,IF($F6&gt;=18,1,IF($F6=""," "))))))))))))))))))))</f>
        <v>10</v>
      </c>
      <c r="H6" s="103">
        <v>38</v>
      </c>
      <c r="I6" s="113"/>
      <c r="J6" s="116">
        <f>IF(ISBLANK(H6),"",RANK($H6,$H$5:$H$40)+SUMPRODUCT(($H$5:$H$40=H6)*(I6&lt;$I$5:$I$40)))</f>
        <v>16</v>
      </c>
      <c r="K6" s="30">
        <f>IF(ISBLANK(H6),"",IF($J6=1,20,IF($J6=2,18,IF($J6=3,16,IF($J6=4,15,IF($J6=5,14,IF($J6=6,13,IF($J6=7,12,IF($J6=8,11,IF($J6=9,10,IF($J6=10,9,IF($J6=11,8,IF($J6=12,7,IF($J6=13,6,IF($J6=14,5,IF($J6=15,4,IF($J6=16,3,IF($J6=17,2,IF($J6&gt;=18,1,)))))))))))))))))))</f>
        <v>3</v>
      </c>
      <c r="L6" s="103">
        <v>26</v>
      </c>
      <c r="M6" s="113"/>
      <c r="N6" s="116">
        <f>IF(ISBLANK(L6),"",RANK($L6,$L$5:$L$40)+SUMPRODUCT(($L$5:$L$40=L6)*(M6&lt;$M$5:$M$40)))</f>
        <v>21</v>
      </c>
      <c r="O6" s="32">
        <f>IF(ISBLANK(L6),"",IF($N6=1,20,IF($N6=2,18,IF($N6=3,16,IF($N6=4,15,IF($N6=5,14,IF($N6=6,13,IF($N6=7,12,IF($N6=8,11,IF($N6=9,10,IF($N6=10,9,IF($N6=11,8,IF($N6=12,7,IF($N6=13,6,IF($N6=14,5,IF($N6=15,4,IF($N6=16,3,IF($N6=17,2,IF($N6&gt;=18,1,IF($N6=""," "))))))))))))))))))))</f>
        <v>1</v>
      </c>
      <c r="P6" s="35">
        <f>IF(ISBLANK(L6),"",SUM(G6,K6,O6))</f>
        <v>14</v>
      </c>
      <c r="Q6" s="115">
        <v>15</v>
      </c>
    </row>
    <row r="7" spans="1:17" ht="15.75" x14ac:dyDescent="0.25">
      <c r="A7" s="2">
        <v>3</v>
      </c>
      <c r="B7" s="10" t="s">
        <v>87</v>
      </c>
      <c r="C7" s="98">
        <v>1979</v>
      </c>
      <c r="D7" s="103">
        <v>67</v>
      </c>
      <c r="E7" s="111"/>
      <c r="F7" s="116">
        <f>IF(ISBLANK(D7),"",RANK($D7,$D$5:$D$40)+SUMPRODUCT(($D$5:$D$40=D7)*(E7&lt;$E$5:$E$40)))</f>
        <v>16</v>
      </c>
      <c r="G7" s="30">
        <f>IF(ISBLANK(D7),"",IF($F7=1,20,IF($F7=2,18,IF($F7=3,16,IF($F7=4,15,IF($F7=5,14,IF($F7=6,13,IF($F7=7,12,IF($F7=8,11,IF($F7=9,10,IF($F7=10,9,IF($F7=11,8,IF($F7=12,7,IF($F7=13,6,IF($F7=14,5,IF($F7=15,4,IF($F7=16,3,IF($F7=17,2,IF($F7&gt;=18,1,IF($F7=""," "))))))))))))))))))))</f>
        <v>3</v>
      </c>
      <c r="H7" s="103">
        <v>69</v>
      </c>
      <c r="I7" s="113"/>
      <c r="J7" s="116">
        <f>IF(ISBLANK(H7),"",RANK($H7,$H$5:$H$40)+SUMPRODUCT(($H$5:$H$40=H7)*(I7&lt;$I$5:$I$40)))</f>
        <v>6</v>
      </c>
      <c r="K7" s="30">
        <f>IF(ISBLANK(H7),"",IF($J7=1,20,IF($J7=2,18,IF($J7=3,16,IF($J7=4,15,IF($J7=5,14,IF($J7=6,13,IF($J7=7,12,IF($J7=8,11,IF($J7=9,10,IF($J7=10,9,IF($J7=11,8,IF($J7=12,7,IF($J7=13,6,IF($J7=14,5,IF($J7=15,4,IF($J7=16,3,IF($J7=17,2,IF($J7&gt;=18,1,)))))))))))))))))))</f>
        <v>13</v>
      </c>
      <c r="L7" s="103">
        <v>71</v>
      </c>
      <c r="M7" s="113"/>
      <c r="N7" s="116">
        <f>IF(ISBLANK(L7),"",RANK($L7,$L$5:$L$40)+SUMPRODUCT(($L$5:$L$40=L7)*(M7&lt;$M$5:$M$40)))</f>
        <v>7</v>
      </c>
      <c r="O7" s="32">
        <f>IF(ISBLANK(L7),"",IF($N7=1,20,IF($N7=2,18,IF($N7=3,16,IF($N7=4,15,IF($N7=5,14,IF($N7=6,13,IF($N7=7,12,IF($N7=8,11,IF($N7=9,10,IF($N7=10,9,IF($N7=11,8,IF($N7=12,7,IF($N7=13,6,IF($N7=14,5,IF($N7=15,4,IF($N7=16,3,IF($N7=17,2,IF($N7&gt;=18,1,IF($N7=""," "))))))))))))))))))))</f>
        <v>12</v>
      </c>
      <c r="P7" s="35">
        <f>IF(ISBLANK(L7),"",SUM(G7,K7,O7))</f>
        <v>28</v>
      </c>
      <c r="Q7" s="115">
        <f>IF(ISBLANK(L7),"",RANK($P7,$P$5:$P$40))</f>
        <v>10</v>
      </c>
    </row>
    <row r="8" spans="1:17" ht="15.75" x14ac:dyDescent="0.25">
      <c r="A8" s="2">
        <v>4</v>
      </c>
      <c r="B8" s="10" t="s">
        <v>88</v>
      </c>
      <c r="C8" s="98">
        <v>1978</v>
      </c>
      <c r="D8" s="103">
        <v>88</v>
      </c>
      <c r="E8" s="111">
        <v>3</v>
      </c>
      <c r="F8" s="116">
        <f>IF(ISBLANK(D8),"",RANK($D8,$D$5:$D$40)+SUMPRODUCT(($D$5:$D$40=D8)*(E8&lt;$E$5:$E$40)))</f>
        <v>3</v>
      </c>
      <c r="G8" s="30">
        <f>IF(ISBLANK(D8),"",IF($F8=1,20,IF($F8=2,18,IF($F8=3,16,IF($F8=4,15,IF($F8=5,14,IF($F8=6,13,IF($F8=7,12,IF($F8=8,11,IF($F8=9,10,IF($F8=10,9,IF($F8=11,8,IF($F8=12,7,IF($F8=13,6,IF($F8=14,5,IF($F8=15,4,IF($F8=16,3,IF($F8=17,2,IF($F8&gt;=18,1,IF($F8=""," "))))))))))))))))))))</f>
        <v>16</v>
      </c>
      <c r="H8" s="103">
        <v>51</v>
      </c>
      <c r="I8" s="113"/>
      <c r="J8" s="116">
        <f>IF(ISBLANK(H8),"",RANK($H8,$H$5:$H$40)+SUMPRODUCT(($H$5:$H$40=H8)*(I8&lt;$I$5:$I$40)))</f>
        <v>12</v>
      </c>
      <c r="K8" s="30">
        <f>IF(ISBLANK(H8),"",IF($J8=1,20,IF($J8=2,18,IF($J8=3,16,IF($J8=4,15,IF($J8=5,14,IF($J8=6,13,IF($J8=7,12,IF($J8=8,11,IF($J8=9,10,IF($J8=10,9,IF($J8=11,8,IF($J8=12,7,IF($J8=13,6,IF($J8=14,5,IF($J8=15,4,IF($J8=16,3,IF($J8=17,2,IF($J8&gt;=18,1,)))))))))))))))))))</f>
        <v>7</v>
      </c>
      <c r="L8" s="103">
        <v>77</v>
      </c>
      <c r="M8" s="113"/>
      <c r="N8" s="116">
        <f>IF(ISBLANK(L8),"",RANK($L8,$L$5:$L$40)+SUMPRODUCT(($L$5:$L$40=L8)*(M8&lt;$M$5:$M$40)))</f>
        <v>4</v>
      </c>
      <c r="O8" s="32">
        <f>IF(ISBLANK(L8),"",IF($N8=1,20,IF($N8=2,18,IF($N8=3,16,IF($N8=4,15,IF($N8=5,14,IF($N8=6,13,IF($N8=7,12,IF($N8=8,11,IF($N8=9,10,IF($N8=10,9,IF($N8=11,8,IF($N8=12,7,IF($N8=13,6,IF($N8=14,5,IF($N8=15,4,IF($N8=16,3,IF($N8=17,2,IF($N8&gt;=18,1,IF($N8=""," "))))))))))))))))))))</f>
        <v>15</v>
      </c>
      <c r="P8" s="35">
        <f>IF(ISBLANK(L8),"",SUM(G8,K8,O8))</f>
        <v>38</v>
      </c>
      <c r="Q8" s="115">
        <f>IF(ISBLANK(L8),"",RANK($P8,$P$5:$P$40))</f>
        <v>6</v>
      </c>
    </row>
    <row r="9" spans="1:17" ht="15.75" x14ac:dyDescent="0.25">
      <c r="A9" s="2">
        <v>5</v>
      </c>
      <c r="B9" s="10" t="s">
        <v>89</v>
      </c>
      <c r="C9" s="98">
        <v>1980</v>
      </c>
      <c r="D9" s="103">
        <v>70</v>
      </c>
      <c r="E9" s="111"/>
      <c r="F9" s="116">
        <f>IF(ISBLANK(D9),"",RANK($D9,$D$5:$D$40)+SUMPRODUCT(($D$5:$D$40=D9)*(E9&lt;$E$5:$E$40)))</f>
        <v>14</v>
      </c>
      <c r="G9" s="30">
        <f>IF(ISBLANK(D9),"",IF($F9=1,20,IF($F9=2,18,IF($F9=3,16,IF($F9=4,15,IF($F9=5,14,IF($F9=6,13,IF($F9=7,12,IF($F9=8,11,IF($F9=9,10,IF($F9=10,9,IF($F9=11,8,IF($F9=12,7,IF($F9=13,6,IF($F9=14,5,IF($F9=15,4,IF($F9=16,3,IF($F9=17,2,IF($F9&gt;=18,1,IF($F9=""," "))))))))))))))))))))</f>
        <v>5</v>
      </c>
      <c r="H9" s="103">
        <v>41</v>
      </c>
      <c r="I9" s="113"/>
      <c r="J9" s="116">
        <f>IF(ISBLANK(H9),"",RANK($H9,$H$5:$H$40)+SUMPRODUCT(($H$5:$H$40=H9)*(I9&lt;$I$5:$I$40)))</f>
        <v>15</v>
      </c>
      <c r="K9" s="30">
        <f>IF(ISBLANK(H9),"",IF($J9=1,20,IF($J9=2,18,IF($J9=3,16,IF($J9=4,15,IF($J9=5,14,IF($J9=6,13,IF($J9=7,12,IF($J9=8,11,IF($J9=9,10,IF($J9=10,9,IF($J9=11,8,IF($J9=12,7,IF($J9=13,6,IF($J9=14,5,IF($J9=15,4,IF($J9=16,3,IF($J9=17,2,IF($J9&gt;=18,1,)))))))))))))))))))</f>
        <v>4</v>
      </c>
      <c r="L9" s="103">
        <v>55</v>
      </c>
      <c r="M9" s="113"/>
      <c r="N9" s="116">
        <f>IF(ISBLANK(L9),"",RANK($L9,$L$5:$L$40)+SUMPRODUCT(($L$5:$L$40=L9)*(M9&lt;$M$5:$M$40)))</f>
        <v>14</v>
      </c>
      <c r="O9" s="32">
        <f>IF(ISBLANK(L9),"",IF($N9=1,20,IF($N9=2,18,IF($N9=3,16,IF($N9=4,15,IF($N9=5,14,IF($N9=6,13,IF($N9=7,12,IF($N9=8,11,IF($N9=9,10,IF($N9=10,9,IF($N9=11,8,IF($N9=12,7,IF($N9=13,6,IF($N9=14,5,IF($N9=15,4,IF($N9=16,3,IF($N9=17,2,IF($N9&gt;=18,1,IF($N9=""," "))))))))))))))))))))</f>
        <v>5</v>
      </c>
      <c r="P9" s="35">
        <f>IF(ISBLANK(L9),"",SUM(G9,K9,O9))</f>
        <v>14</v>
      </c>
      <c r="Q9" s="115">
        <v>14</v>
      </c>
    </row>
    <row r="10" spans="1:17" ht="15.75" x14ac:dyDescent="0.25">
      <c r="A10" s="2">
        <v>6</v>
      </c>
      <c r="B10" s="10" t="s">
        <v>59</v>
      </c>
      <c r="C10" s="98">
        <v>1980</v>
      </c>
      <c r="D10" s="103">
        <v>53</v>
      </c>
      <c r="E10" s="111"/>
      <c r="F10" s="116">
        <f>IF(ISBLANK(D10),"",RANK($D10,$D$5:$D$40)+SUMPRODUCT(($D$5:$D$40=D10)*(E10&lt;$E$5:$E$40)))</f>
        <v>22</v>
      </c>
      <c r="G10" s="30">
        <f>IF(ISBLANK(D10),"",IF($F10=1,20,IF($F10=2,18,IF($F10=3,16,IF($F10=4,15,IF($F10=5,14,IF($F10=6,13,IF($F10=7,12,IF($F10=8,11,IF($F10=9,10,IF($F10=10,9,IF($F10=11,8,IF($F10=12,7,IF($F10=13,6,IF($F10=14,5,IF($F10=15,4,IF($F10=16,3,IF($F10=17,2,IF($F10&gt;=18,1,IF($F10=""," "))))))))))))))))))))</f>
        <v>1</v>
      </c>
      <c r="H10" s="103">
        <v>27</v>
      </c>
      <c r="I10" s="113"/>
      <c r="J10" s="116">
        <f>IF(ISBLANK(H10),"",RANK($H10,$H$5:$H$40)+SUMPRODUCT(($H$5:$H$40=H10)*(I10&lt;$I$5:$I$40)))</f>
        <v>21</v>
      </c>
      <c r="K10" s="30">
        <f>IF(ISBLANK(H10),"",IF($J10=1,20,IF($J10=2,18,IF($J10=3,16,IF($J10=4,15,IF($J10=5,14,IF($J10=6,13,IF($J10=7,12,IF($J10=8,11,IF($J10=9,10,IF($J10=10,9,IF($J10=11,8,IF($J10=12,7,IF($J10=13,6,IF($J10=14,5,IF($J10=15,4,IF($J10=16,3,IF($J10=17,2,IF($J10&gt;=18,1,)))))))))))))))))))</f>
        <v>1</v>
      </c>
      <c r="L10" s="103">
        <v>36</v>
      </c>
      <c r="M10" s="113"/>
      <c r="N10" s="116">
        <f>IF(ISBLANK(L10),"",RANK($L10,$L$5:$L$40)+SUMPRODUCT(($L$5:$L$40=L10)*(M10&lt;$M$5:$M$40)))</f>
        <v>19</v>
      </c>
      <c r="O10" s="32">
        <f>IF(ISBLANK(L10),"",IF($N10=1,20,IF($N10=2,18,IF($N10=3,16,IF($N10=4,15,IF($N10=5,14,IF($N10=6,13,IF($N10=7,12,IF($N10=8,11,IF($N10=9,10,IF($N10=10,9,IF($N10=11,8,IF($N10=12,7,IF($N10=13,6,IF($N10=14,5,IF($N10=15,4,IF($N10=16,3,IF($N10=17,2,IF($N10&gt;=18,1,IF($N10=""," "))))))))))))))))))))</f>
        <v>1</v>
      </c>
      <c r="P10" s="35">
        <f>IF(ISBLANK(L10),"",SUM(G10,K10,O10))</f>
        <v>3</v>
      </c>
      <c r="Q10" s="115">
        <f>IF(ISBLANK(L10),"",RANK($P10,$P$5:$P$40))</f>
        <v>23</v>
      </c>
    </row>
    <row r="11" spans="1:17" ht="15.75" x14ac:dyDescent="0.25">
      <c r="A11" s="2">
        <v>7</v>
      </c>
      <c r="B11" s="10" t="s">
        <v>52</v>
      </c>
      <c r="C11" s="98">
        <v>1990</v>
      </c>
      <c r="D11" s="103">
        <v>85</v>
      </c>
      <c r="E11" s="111"/>
      <c r="F11" s="116">
        <f>IF(ISBLANK(D11),"",RANK($D11,$D$5:$D$40)+SUMPRODUCT(($D$5:$D$40=D11)*(E11&lt;$E$5:$E$40)))</f>
        <v>5</v>
      </c>
      <c r="G11" s="30">
        <f>IF(ISBLANK(D11),"",IF($F11=1,20,IF($F11=2,18,IF($F11=3,16,IF($F11=4,15,IF($F11=5,14,IF($F11=6,13,IF($F11=7,12,IF($F11=8,11,IF($F11=9,10,IF($F11=10,9,IF($F11=11,8,IF($F11=12,7,IF($F11=13,6,IF($F11=14,5,IF($F11=15,4,IF($F11=16,3,IF($F11=17,2,IF($F11&gt;=18,1,IF($F11=""," "))))))))))))))))))))</f>
        <v>14</v>
      </c>
      <c r="H11" s="103">
        <v>63</v>
      </c>
      <c r="I11" s="113"/>
      <c r="J11" s="116">
        <f>IF(ISBLANK(H11),"",RANK($H11,$H$5:$H$40)+SUMPRODUCT(($H$5:$H$40=H11)*(I11&lt;$I$5:$I$40)))</f>
        <v>10</v>
      </c>
      <c r="K11" s="30">
        <f>IF(ISBLANK(H11),"",IF($J11=1,20,IF($J11=2,18,IF($J11=3,16,IF($J11=4,15,IF($J11=5,14,IF($J11=6,13,IF($J11=7,12,IF($J11=8,11,IF($J11=9,10,IF($J11=10,9,IF($J11=11,8,IF($J11=12,7,IF($J11=13,6,IF($J11=14,5,IF($J11=15,4,IF($J11=16,3,IF($J11=17,2,IF($J11&gt;=18,1,)))))))))))))))))))</f>
        <v>9</v>
      </c>
      <c r="L11" s="103">
        <v>67</v>
      </c>
      <c r="M11" s="113"/>
      <c r="N11" s="116">
        <f>IF(ISBLANK(L11),"",RANK($L11,$L$5:$L$40)+SUMPRODUCT(($L$5:$L$40=L11)*(M11&lt;$M$5:$M$40)))</f>
        <v>9</v>
      </c>
      <c r="O11" s="32">
        <f>IF(ISBLANK(L11),"",IF($N11=1,20,IF($N11=2,18,IF($N11=3,16,IF($N11=4,15,IF($N11=5,14,IF($N11=6,13,IF($N11=7,12,IF($N11=8,11,IF($N11=9,10,IF($N11=10,9,IF($N11=11,8,IF($N11=12,7,IF($N11=13,6,IF($N11=14,5,IF($N11=15,4,IF($N11=16,3,IF($N11=17,2,IF($N11&gt;=18,1,IF($N11=""," "))))))))))))))))))))</f>
        <v>10</v>
      </c>
      <c r="P11" s="35">
        <f>IF(ISBLANK(L11),"",SUM(G11,K11,O11))</f>
        <v>33</v>
      </c>
      <c r="Q11" s="115">
        <f>IF(ISBLANK(L11),"",RANK($P11,$P$5:$P$40))</f>
        <v>8</v>
      </c>
    </row>
    <row r="12" spans="1:17" ht="15.75" x14ac:dyDescent="0.25">
      <c r="A12" s="2">
        <v>8</v>
      </c>
      <c r="B12" s="10" t="s">
        <v>90</v>
      </c>
      <c r="C12" s="98">
        <v>1968</v>
      </c>
      <c r="D12" s="103">
        <v>58</v>
      </c>
      <c r="E12" s="111"/>
      <c r="F12" s="116">
        <f>IF(ISBLANK(D12),"",RANK($D12,$D$5:$D$40)+SUMPRODUCT(($D$5:$D$40=D12)*(E12&lt;$E$5:$E$40)))</f>
        <v>20</v>
      </c>
      <c r="G12" s="30">
        <f>IF(ISBLANK(D12),"",IF($F12=1,20,IF($F12=2,18,IF($F12=3,16,IF($F12=4,15,IF($F12=5,14,IF($F12=6,13,IF($F12=7,12,IF($F12=8,11,IF($F12=9,10,IF($F12=10,9,IF($F12=11,8,IF($F12=12,7,IF($F12=13,6,IF($F12=14,5,IF($F12=15,4,IF($F12=16,3,IF($F12=17,2,IF($F12&gt;=18,1,IF($F12=""," "))))))))))))))))))))</f>
        <v>1</v>
      </c>
      <c r="H12" s="103">
        <v>27</v>
      </c>
      <c r="I12" s="113">
        <v>2</v>
      </c>
      <c r="J12" s="116">
        <f>IF(ISBLANK(H12),"",RANK($H12,$H$5:$H$40)+SUMPRODUCT(($H$5:$H$40=H12)*(I12&lt;$I$5:$I$40)))</f>
        <v>19</v>
      </c>
      <c r="K12" s="30">
        <f>IF(ISBLANK(H12),"",IF($J12=1,20,IF($J12=2,18,IF($J12=3,16,IF($J12=4,15,IF($J12=5,14,IF($J12=6,13,IF($J12=7,12,IF($J12=8,11,IF($J12=9,10,IF($J12=10,9,IF($J12=11,8,IF($J12=12,7,IF($J12=13,6,IF($J12=14,5,IF($J12=15,4,IF($J12=16,3,IF($J12=17,2,IF($J12&gt;=18,1,)))))))))))))))))))</f>
        <v>1</v>
      </c>
      <c r="L12" s="103">
        <v>43</v>
      </c>
      <c r="M12" s="113"/>
      <c r="N12" s="116">
        <f>IF(ISBLANK(L12),"",RANK($L12,$L$5:$L$40)+SUMPRODUCT(($L$5:$L$40=L12)*(M12&lt;$M$5:$M$40)))</f>
        <v>16</v>
      </c>
      <c r="O12" s="32">
        <f>IF(ISBLANK(L12),"",IF($N12=1,20,IF($N12=2,18,IF($N12=3,16,IF($N12=4,15,IF($N12=5,14,IF($N12=6,13,IF($N12=7,12,IF($N12=8,11,IF($N12=9,10,IF($N12=10,9,IF($N12=11,8,IF($N12=12,7,IF($N12=13,6,IF($N12=14,5,IF($N12=15,4,IF($N12=16,3,IF($N12=17,2,IF($N12&gt;=18,1,IF($N12=""," "))))))))))))))))))))</f>
        <v>3</v>
      </c>
      <c r="P12" s="35">
        <f>IF(ISBLANK(L12),"",SUM(G12,K12,O12))</f>
        <v>5</v>
      </c>
      <c r="Q12" s="115">
        <f>IF(ISBLANK(L12),"",RANK($P12,$P$5:$P$40))</f>
        <v>21</v>
      </c>
    </row>
    <row r="13" spans="1:17" ht="15.75" x14ac:dyDescent="0.25">
      <c r="A13" s="2">
        <v>9</v>
      </c>
      <c r="B13" s="10" t="s">
        <v>35</v>
      </c>
      <c r="C13" s="98">
        <v>1974</v>
      </c>
      <c r="D13" s="103">
        <v>88</v>
      </c>
      <c r="E13" s="111">
        <v>4</v>
      </c>
      <c r="F13" s="116">
        <f>IF(ISBLANK(D13),"",RANK($D13,$D$5:$D$40)+SUMPRODUCT(($D$5:$D$40=D13)*(E13&lt;$E$5:$E$40)))</f>
        <v>2</v>
      </c>
      <c r="G13" s="30">
        <f>IF(ISBLANK(D13),"",IF($F13=1,20,IF($F13=2,18,IF($F13=3,16,IF($F13=4,15,IF($F13=5,14,IF($F13=6,13,IF($F13=7,12,IF($F13=8,11,IF($F13=9,10,IF($F13=10,9,IF($F13=11,8,IF($F13=12,7,IF($F13=13,6,IF($F13=14,5,IF($F13=15,4,IF($F13=16,3,IF($F13=17,2,IF($F13&gt;=18,1,IF($F13=""," "))))))))))))))))))))</f>
        <v>18</v>
      </c>
      <c r="H13" s="103">
        <v>77</v>
      </c>
      <c r="I13" s="113"/>
      <c r="J13" s="116">
        <f>IF(ISBLANK(H13),"",RANK($H13,$H$5:$H$40)+SUMPRODUCT(($H$5:$H$40=H13)*(I13&lt;$I$5:$I$40)))</f>
        <v>4</v>
      </c>
      <c r="K13" s="30">
        <f>IF(ISBLANK(H13),"",IF($J13=1,20,IF($J13=2,18,IF($J13=3,16,IF($J13=4,15,IF($J13=5,14,IF($J13=6,13,IF($J13=7,12,IF($J13=8,11,IF($J13=9,10,IF($J13=10,9,IF($J13=11,8,IF($J13=12,7,IF($J13=13,6,IF($J13=14,5,IF($J13=15,4,IF($J13=16,3,IF($J13=17,2,IF($J13&gt;=18,1,)))))))))))))))))))</f>
        <v>15</v>
      </c>
      <c r="L13" s="103">
        <v>66</v>
      </c>
      <c r="M13" s="113"/>
      <c r="N13" s="116">
        <f>IF(ISBLANK(L13),"",RANK($L13,$L$5:$L$40)+SUMPRODUCT(($L$5:$L$40=L13)*(M13&lt;$M$5:$M$40)))</f>
        <v>10</v>
      </c>
      <c r="O13" s="32">
        <f>IF(ISBLANK(L13),"",IF($N13=1,20,IF($N13=2,18,IF($N13=3,16,IF($N13=4,15,IF($N13=5,14,IF($N13=6,13,IF($N13=7,12,IF($N13=8,11,IF($N13=9,10,IF($N13=10,9,IF($N13=11,8,IF($N13=12,7,IF($N13=13,6,IF($N13=14,5,IF($N13=15,4,IF($N13=16,3,IF($N13=17,2,IF($N13&gt;=18,1,IF($N13=""," "))))))))))))))))))))</f>
        <v>9</v>
      </c>
      <c r="P13" s="35">
        <f>IF(ISBLANK(L13),"",SUM(G13,K13,O13))</f>
        <v>42</v>
      </c>
      <c r="Q13" s="115">
        <v>4</v>
      </c>
    </row>
    <row r="14" spans="1:17" ht="15.75" x14ac:dyDescent="0.25">
      <c r="A14" s="2">
        <v>10</v>
      </c>
      <c r="B14" s="10" t="s">
        <v>49</v>
      </c>
      <c r="C14" s="98">
        <v>1991</v>
      </c>
      <c r="D14" s="103">
        <v>88</v>
      </c>
      <c r="E14" s="111">
        <v>3</v>
      </c>
      <c r="F14" s="116">
        <f>IF(ISBLANK(D14),"",RANK($D14,$D$5:$D$40)+SUMPRODUCT(($D$5:$D$40=D14)*(E14&lt;$E$5:$E$40)))</f>
        <v>3</v>
      </c>
      <c r="G14" s="30">
        <f>IF(ISBLANK(D14),"",IF($F14=1,20,IF($F14=2,18,IF($F14=3,16,IF($F14=4,15,IF($F14=5,14,IF($F14=6,13,IF($F14=7,12,IF($F14=8,11,IF($F14=9,10,IF($F14=10,9,IF($F14=11,8,IF($F14=12,7,IF($F14=13,6,IF($F14=14,5,IF($F14=15,4,IF($F14=16,3,IF($F14=17,2,IF($F14&gt;=18,1,IF($F14=""," "))))))))))))))))))))</f>
        <v>16</v>
      </c>
      <c r="H14" s="103">
        <v>79</v>
      </c>
      <c r="I14" s="113">
        <v>1</v>
      </c>
      <c r="J14" s="116">
        <f>IF(ISBLANK(H14),"",RANK($H14,$H$5:$H$40)+SUMPRODUCT(($H$5:$H$40=H14)*(I14&lt;$I$5:$I$40)))</f>
        <v>1</v>
      </c>
      <c r="K14" s="30">
        <f>IF(ISBLANK(H14),"",IF($J14=1,20,IF($J14=2,18,IF($J14=3,16,IF($J14=4,15,IF($J14=5,14,IF($J14=6,13,IF($J14=7,12,IF($J14=8,11,IF($J14=9,10,IF($J14=10,9,IF($J14=11,8,IF($J14=12,7,IF($J14=13,6,IF($J14=14,5,IF($J14=15,4,IF($J14=16,3,IF($J14=17,2,IF($J14&gt;=18,1,)))))))))))))))))))</f>
        <v>20</v>
      </c>
      <c r="L14" s="103">
        <v>83</v>
      </c>
      <c r="M14" s="113">
        <v>1</v>
      </c>
      <c r="N14" s="116">
        <f>IF(ISBLANK(L14),"",RANK($L14,$L$5:$L$40)+SUMPRODUCT(($L$5:$L$40=L14)*(M14&lt;$M$5:$M$40)))</f>
        <v>1</v>
      </c>
      <c r="O14" s="32">
        <f>IF(ISBLANK(L14),"",IF($N14=1,20,IF($N14=2,18,IF($N14=3,16,IF($N14=4,15,IF($N14=5,14,IF($N14=6,13,IF($N14=7,12,IF($N14=8,11,IF($N14=9,10,IF($N14=10,9,IF($N14=11,8,IF($N14=12,7,IF($N14=13,6,IF($N14=14,5,IF($N14=15,4,IF($N14=16,3,IF($N14=17,2,IF($N14&gt;=18,1,IF($N14=""," "))))))))))))))))))))</f>
        <v>20</v>
      </c>
      <c r="P14" s="35">
        <f>IF(ISBLANK(L14),"",SUM(G14,K14,O14))</f>
        <v>56</v>
      </c>
      <c r="Q14" s="115">
        <f>IF(ISBLANK(L14),"",RANK($P14,$P$5:$P$40))</f>
        <v>1</v>
      </c>
    </row>
    <row r="15" spans="1:17" ht="15.75" x14ac:dyDescent="0.25">
      <c r="A15" s="2">
        <v>11</v>
      </c>
      <c r="B15" s="10" t="s">
        <v>91</v>
      </c>
      <c r="C15" s="98">
        <v>1981</v>
      </c>
      <c r="D15" s="103">
        <v>72</v>
      </c>
      <c r="E15" s="111"/>
      <c r="F15" s="116">
        <f>IF(ISBLANK(D15),"",RANK($D15,$D$5:$D$40)+SUMPRODUCT(($D$5:$D$40=D15)*(E15&lt;$E$5:$E$40)))</f>
        <v>13</v>
      </c>
      <c r="G15" s="30">
        <f>IF(ISBLANK(D15),"",IF($F15=1,20,IF($F15=2,18,IF($F15=3,16,IF($F15=4,15,IF($F15=5,14,IF($F15=6,13,IF($F15=7,12,IF($F15=8,11,IF($F15=9,10,IF($F15=10,9,IF($F15=11,8,IF($F15=12,7,IF($F15=13,6,IF($F15=14,5,IF($F15=15,4,IF($F15=16,3,IF($F15=17,2,IF($F15&gt;=18,1,IF($F15=""," "))))))))))))))))))))</f>
        <v>6</v>
      </c>
      <c r="H15" s="103">
        <v>9</v>
      </c>
      <c r="I15" s="113"/>
      <c r="J15" s="116">
        <f>IF(ISBLANK(H15),"",RANK($H15,$H$5:$H$40)+SUMPRODUCT(($H$5:$H$40=H15)*(I15&lt;$I$5:$I$40)))</f>
        <v>23</v>
      </c>
      <c r="K15" s="30">
        <f>IF(ISBLANK(H15),"",IF($J15=1,20,IF($J15=2,18,IF($J15=3,16,IF($J15=4,15,IF($J15=5,14,IF($J15=6,13,IF($J15=7,12,IF($J15=8,11,IF($J15=9,10,IF($J15=10,9,IF($J15=11,8,IF($J15=12,7,IF($J15=13,6,IF($J15=14,5,IF($J15=15,4,IF($J15=16,3,IF($J15=17,2,IF($J15&gt;=18,1,)))))))))))))))))))</f>
        <v>1</v>
      </c>
      <c r="L15" s="103">
        <v>42</v>
      </c>
      <c r="M15" s="113"/>
      <c r="N15" s="116">
        <f>IF(ISBLANK(L15),"",RANK($L15,$L$5:$L$40)+SUMPRODUCT(($L$5:$L$40=L15)*(M15&lt;$M$5:$M$40)))</f>
        <v>17</v>
      </c>
      <c r="O15" s="32">
        <f>IF(ISBLANK(L15),"",IF($N15=1,20,IF($N15=2,18,IF($N15=3,16,IF($N15=4,15,IF($N15=5,14,IF($N15=6,13,IF($N15=7,12,IF($N15=8,11,IF($N15=9,10,IF($N15=10,9,IF($N15=11,8,IF($N15=12,7,IF($N15=13,6,IF($N15=14,5,IF($N15=15,4,IF($N15=16,3,IF($N15=17,2,IF($N15&gt;=18,1,IF($N15=""," "))))))))))))))))))))</f>
        <v>2</v>
      </c>
      <c r="P15" s="35">
        <f>IF(ISBLANK(L15),"",SUM(G15,K15,O15))</f>
        <v>9</v>
      </c>
      <c r="Q15" s="115">
        <f>IF(ISBLANK(L15),"",RANK($P15,$P$5:$P$40))</f>
        <v>18</v>
      </c>
    </row>
    <row r="16" spans="1:17" ht="15.75" x14ac:dyDescent="0.25">
      <c r="A16" s="2">
        <v>12</v>
      </c>
      <c r="B16" s="10" t="s">
        <v>24</v>
      </c>
      <c r="C16" s="98">
        <v>1974</v>
      </c>
      <c r="D16" s="103">
        <v>56</v>
      </c>
      <c r="E16" s="111"/>
      <c r="F16" s="116">
        <f>IF(ISBLANK(D16),"",RANK($D16,$D$5:$D$40)+SUMPRODUCT(($D$5:$D$40=D16)*(E16&lt;$E$5:$E$40)))</f>
        <v>21</v>
      </c>
      <c r="G16" s="30">
        <f>IF(ISBLANK(D16),"",IF($F16=1,20,IF($F16=2,18,IF($F16=3,16,IF($F16=4,15,IF($F16=5,14,IF($F16=6,13,IF($F16=7,12,IF($F16=8,11,IF($F16=9,10,IF($F16=10,9,IF($F16=11,8,IF($F16=12,7,IF($F16=13,6,IF($F16=14,5,IF($F16=15,4,IF($F16=16,3,IF($F16=17,2,IF($F16&gt;=18,1,IF($F16=""," "))))))))))))))))))))</f>
        <v>1</v>
      </c>
      <c r="H16" s="103">
        <v>27</v>
      </c>
      <c r="I16" s="113">
        <v>1</v>
      </c>
      <c r="J16" s="116">
        <f>IF(ISBLANK(H16),"",RANK($H16,$H$5:$H$40)+SUMPRODUCT(($H$5:$H$40=H16)*(I16&lt;$I$5:$I$40)))</f>
        <v>20</v>
      </c>
      <c r="K16" s="30">
        <f>IF(ISBLANK(H16),"",IF($J16=1,20,IF($J16=2,18,IF($J16=3,16,IF($J16=4,15,IF($J16=5,14,IF($J16=6,13,IF($J16=7,12,IF($J16=8,11,IF($J16=9,10,IF($J16=10,9,IF($J16=11,8,IF($J16=12,7,IF($J16=13,6,IF($J16=14,5,IF($J16=15,4,IF($J16=16,3,IF($J16=17,2,IF($J16&gt;=18,1,)))))))))))))))))))</f>
        <v>1</v>
      </c>
      <c r="L16" s="103">
        <v>57</v>
      </c>
      <c r="M16" s="113"/>
      <c r="N16" s="116">
        <f>IF(ISBLANK(L16),"",RANK($L16,$L$5:$L$40)+SUMPRODUCT(($L$5:$L$40=L16)*(M16&lt;$M$5:$M$40)))</f>
        <v>13</v>
      </c>
      <c r="O16" s="32">
        <f>IF(ISBLANK(L16),"",IF($N16=1,20,IF($N16=2,18,IF($N16=3,16,IF($N16=4,15,IF($N16=5,14,IF($N16=6,13,IF($N16=7,12,IF($N16=8,11,IF($N16=9,10,IF($N16=10,9,IF($N16=11,8,IF($N16=12,7,IF($N16=13,6,IF($N16=14,5,IF($N16=15,4,IF($N16=16,3,IF($N16=17,2,IF($N16&gt;=18,1,IF($N16=""," "))))))))))))))))))))</f>
        <v>6</v>
      </c>
      <c r="P16" s="35">
        <f>IF(ISBLANK(L16),"",SUM(G16,K16,O16))</f>
        <v>8</v>
      </c>
      <c r="Q16" s="115">
        <f>IF(ISBLANK(L16),"",RANK($P16,$P$5:$P$40))</f>
        <v>19</v>
      </c>
    </row>
    <row r="17" spans="1:17" ht="17.25" customHeight="1" x14ac:dyDescent="0.25">
      <c r="A17" s="2">
        <v>13</v>
      </c>
      <c r="B17" s="10" t="s">
        <v>92</v>
      </c>
      <c r="C17" s="98">
        <v>1989</v>
      </c>
      <c r="D17" s="103">
        <v>73</v>
      </c>
      <c r="E17" s="111"/>
      <c r="F17" s="116">
        <f>IF(ISBLANK(D17),"",RANK($D17,$D$5:$D$40)+SUMPRODUCT(($D$5:$D$40=D17)*(E17&lt;$E$5:$E$40)))</f>
        <v>12</v>
      </c>
      <c r="G17" s="30">
        <f>IF(ISBLANK(D17),"",IF($F17=1,20,IF($F17=2,18,IF($F17=3,16,IF($F17=4,15,IF($F17=5,14,IF($F17=6,13,IF($F17=7,12,IF($F17=8,11,IF($F17=9,10,IF($F17=10,9,IF($F17=11,8,IF($F17=12,7,IF($F17=13,6,IF($F17=14,5,IF($F17=15,4,IF($F17=16,3,IF($F17=17,2,IF($F17&gt;=18,1,IF($F17=""," "))))))))))))))))))))</f>
        <v>7</v>
      </c>
      <c r="H17" s="103">
        <v>50</v>
      </c>
      <c r="I17" s="113"/>
      <c r="J17" s="116">
        <f>IF(ISBLANK(H17),"",RANK($H17,$H$5:$H$40)+SUMPRODUCT(($H$5:$H$40=H17)*(I17&lt;$I$5:$I$40)))</f>
        <v>13</v>
      </c>
      <c r="K17" s="30">
        <f>IF(ISBLANK(H17),"",IF($J17=1,20,IF($J17=2,18,IF($J17=3,16,IF($J17=4,15,IF($J17=5,14,IF($J17=6,13,IF($J17=7,12,IF($J17=8,11,IF($J17=9,10,IF($J17=10,9,IF($J17=11,8,IF($J17=12,7,IF($J17=13,6,IF($J17=14,5,IF($J17=15,4,IF($J17=16,3,IF($J17=17,2,IF($J17&gt;=18,1,)))))))))))))))))))</f>
        <v>6</v>
      </c>
      <c r="L17" s="103">
        <v>24</v>
      </c>
      <c r="M17" s="113"/>
      <c r="N17" s="116">
        <f>IF(ISBLANK(L17),"",RANK($L17,$L$5:$L$40)+SUMPRODUCT(($L$5:$L$40=L17)*(M17&lt;$M$5:$M$40)))</f>
        <v>22</v>
      </c>
      <c r="O17" s="32">
        <f>IF(ISBLANK(L17),"",IF($N17=1,20,IF($N17=2,18,IF($N17=3,16,IF($N17=4,15,IF($N17=5,14,IF($N17=6,13,IF($N17=7,12,IF($N17=8,11,IF($N17=9,10,IF($N17=10,9,IF($N17=11,8,IF($N17=12,7,IF($N17=13,6,IF($N17=14,5,IF($N17=15,4,IF($N17=16,3,IF($N17=17,2,IF($N17&gt;=18,1,IF($N17=""," "))))))))))))))))))))</f>
        <v>1</v>
      </c>
      <c r="P17" s="35">
        <f>IF(ISBLANK(L17),"",SUM(G17,K17,O17))</f>
        <v>14</v>
      </c>
      <c r="Q17" s="115">
        <f>IF(ISBLANK(L17),"",RANK($P17,$P$5:$P$40))</f>
        <v>13</v>
      </c>
    </row>
    <row r="18" spans="1:17" ht="15.75" x14ac:dyDescent="0.25">
      <c r="A18" s="2">
        <v>14</v>
      </c>
      <c r="B18" s="10" t="s">
        <v>93</v>
      </c>
      <c r="C18" s="98">
        <v>1979</v>
      </c>
      <c r="D18" s="103">
        <v>90</v>
      </c>
      <c r="E18" s="111"/>
      <c r="F18" s="116">
        <f>IF(ISBLANK(D18),"",RANK($D18,$D$5:$D$40)+SUMPRODUCT(($D$5:$D$40=D18)*(E18&lt;$E$5:$E$40)))</f>
        <v>1</v>
      </c>
      <c r="G18" s="30">
        <f>IF(ISBLANK(D18),"",IF($F18=1,20,IF($F18=2,18,IF($F18=3,16,IF($F18=4,15,IF($F18=5,14,IF($F18=6,13,IF($F18=7,12,IF($F18=8,11,IF($F18=9,10,IF($F18=10,9,IF($F18=11,8,IF($F18=12,7,IF($F18=13,6,IF($F18=14,5,IF($F18=15,4,IF($F18=16,3,IF($F18=17,2,IF($F18&gt;=18,1,IF($F18=""," "))))))))))))))))))))</f>
        <v>20</v>
      </c>
      <c r="H18" s="103">
        <v>78</v>
      </c>
      <c r="I18" s="113"/>
      <c r="J18" s="116">
        <f>IF(ISBLANK(H18),"",RANK($H18,$H$5:$H$40)+SUMPRODUCT(($H$5:$H$40=H18)*(I18&lt;$I$5:$I$40)))</f>
        <v>3</v>
      </c>
      <c r="K18" s="30">
        <f>IF(ISBLANK(H18),"",IF($J18=1,20,IF($J18=2,18,IF($J18=3,16,IF($J18=4,15,IF($J18=5,14,IF($J18=6,13,IF($J18=7,12,IF($J18=8,11,IF($J18=9,10,IF($J18=10,9,IF($J18=11,8,IF($J18=12,7,IF($J18=13,6,IF($J18=14,5,IF($J18=15,4,IF($J18=16,3,IF($J18=17,2,IF($J18&gt;=18,1,)))))))))))))))))))</f>
        <v>16</v>
      </c>
      <c r="L18" s="103">
        <v>75</v>
      </c>
      <c r="M18" s="113"/>
      <c r="N18" s="116">
        <f>IF(ISBLANK(L18),"",RANK($L18,$L$5:$L$40)+SUMPRODUCT(($L$5:$L$40=L18)*(M18&lt;$M$5:$M$40)))</f>
        <v>5</v>
      </c>
      <c r="O18" s="32">
        <f>IF(ISBLANK(L18),"",IF($N18=1,20,IF($N18=2,18,IF($N18=3,16,IF($N18=4,15,IF($N18=5,14,IF($N18=6,13,IF($N18=7,12,IF($N18=8,11,IF($N18=9,10,IF($N18=10,9,IF($N18=11,8,IF($N18=12,7,IF($N18=13,6,IF($N18=14,5,IF($N18=15,4,IF($N18=16,3,IF($N18=17,2,IF($N18&gt;=18,1,IF($N18=""," "))))))))))))))))))))</f>
        <v>14</v>
      </c>
      <c r="P18" s="35">
        <f>IF(ISBLANK(L18),"",SUM(G18,K18,O18))</f>
        <v>50</v>
      </c>
      <c r="Q18" s="115">
        <f>IF(ISBLANK(L18),"",RANK($P18,$P$5:$P$40))</f>
        <v>2</v>
      </c>
    </row>
    <row r="19" spans="1:17" ht="15.75" x14ac:dyDescent="0.25">
      <c r="A19" s="2">
        <v>15</v>
      </c>
      <c r="B19" s="10" t="s">
        <v>45</v>
      </c>
      <c r="C19" s="98">
        <v>1977</v>
      </c>
      <c r="D19" s="103">
        <v>75</v>
      </c>
      <c r="E19" s="111"/>
      <c r="F19" s="116">
        <f>IF(ISBLANK(D19),"",RANK($D19,$D$5:$D$40)+SUMPRODUCT(($D$5:$D$40=D19)*(E19&lt;$E$5:$E$40)))</f>
        <v>10</v>
      </c>
      <c r="G19" s="30">
        <f>IF(ISBLANK(D19),"",IF($F19=1,20,IF($F19=2,18,IF($F19=3,16,IF($F19=4,15,IF($F19=5,14,IF($F19=6,13,IF($F19=7,12,IF($F19=8,11,IF($F19=9,10,IF($F19=10,9,IF($F19=11,8,IF($F19=12,7,IF($F19=13,6,IF($F19=14,5,IF($F19=15,4,IF($F19=16,3,IF($F19=17,2,IF($F19&gt;=18,1,IF($F19=""," "))))))))))))))))))))</f>
        <v>9</v>
      </c>
      <c r="H19" s="103">
        <v>44</v>
      </c>
      <c r="I19" s="113"/>
      <c r="J19" s="116">
        <f>IF(ISBLANK(H19),"",RANK($H19,$H$5:$H$40)+SUMPRODUCT(($H$5:$H$40=H19)*(I19&lt;$I$5:$I$40)))</f>
        <v>14</v>
      </c>
      <c r="K19" s="30">
        <f>IF(ISBLANK(H19),"",IF($J19=1,20,IF($J19=2,18,IF($J19=3,16,IF($J19=4,15,IF($J19=5,14,IF($J19=6,13,IF($J19=7,12,IF($J19=8,11,IF($J19=9,10,IF($J19=10,9,IF($J19=11,8,IF($J19=12,7,IF($J19=13,6,IF($J19=14,5,IF($J19=15,4,IF($J19=16,3,IF($J19=17,2,IF($J19&gt;=18,1,)))))))))))))))))))</f>
        <v>5</v>
      </c>
      <c r="L19" s="103">
        <v>72</v>
      </c>
      <c r="M19" s="113"/>
      <c r="N19" s="116">
        <f>IF(ISBLANK(L19),"",RANK($L19,$L$5:$L$40)+SUMPRODUCT(($L$5:$L$40=L19)*(M19&lt;$M$5:$M$40)))</f>
        <v>6</v>
      </c>
      <c r="O19" s="32">
        <f>IF(ISBLANK(L19),"",IF($N19=1,20,IF($N19=2,18,IF($N19=3,16,IF($N19=4,15,IF($N19=5,14,IF($N19=6,13,IF($N19=7,12,IF($N19=8,11,IF($N19=9,10,IF($N19=10,9,IF($N19=11,8,IF($N19=12,7,IF($N19=13,6,IF($N19=14,5,IF($N19=15,4,IF($N19=16,3,IF($N19=17,2,IF($N19&gt;=18,1,IF($N19=""," "))))))))))))))))))))</f>
        <v>13</v>
      </c>
      <c r="P19" s="35">
        <f>IF(ISBLANK(L19),"",SUM(G19,K19,O19))</f>
        <v>27</v>
      </c>
      <c r="Q19" s="115">
        <f>IF(ISBLANK(L19),"",RANK($P19,$P$5:$P$40))</f>
        <v>11</v>
      </c>
    </row>
    <row r="20" spans="1:17" ht="15.75" x14ac:dyDescent="0.25">
      <c r="A20" s="2">
        <v>16</v>
      </c>
      <c r="B20" s="10" t="s">
        <v>95</v>
      </c>
      <c r="C20" s="98">
        <v>1981</v>
      </c>
      <c r="D20" s="103">
        <v>81</v>
      </c>
      <c r="E20" s="111"/>
      <c r="F20" s="116">
        <f>IF(ISBLANK(D20),"",RANK($D20,$D$5:$D$40)+SUMPRODUCT(($D$5:$D$40=D20)*(E20&lt;$E$5:$E$40)))</f>
        <v>6</v>
      </c>
      <c r="G20" s="30">
        <f>IF(ISBLANK(D20),"",IF($F20=1,20,IF($F20=2,18,IF($F20=3,16,IF($F20=4,15,IF($F20=5,14,IF($F20=6,13,IF($F20=7,12,IF($F20=8,11,IF($F20=9,10,IF($F20=10,9,IF($F20=11,8,IF($F20=12,7,IF($F20=13,6,IF($F20=14,5,IF($F20=15,4,IF($F20=16,3,IF($F20=17,2,IF($F20&gt;=18,1,IF($F20=""," "))))))))))))))))))))</f>
        <v>13</v>
      </c>
      <c r="H20" s="103">
        <v>64</v>
      </c>
      <c r="I20" s="113"/>
      <c r="J20" s="116">
        <f>IF(ISBLANK(H20),"",RANK($H20,$H$5:$H$40)+SUMPRODUCT(($H$5:$H$40=H20)*(I20&lt;$I$5:$I$40)))</f>
        <v>9</v>
      </c>
      <c r="K20" s="30">
        <f>IF(ISBLANK(H20),"",IF($J20=1,20,IF($J20=2,18,IF($J20=3,16,IF($J20=4,15,IF($J20=5,14,IF($J20=6,13,IF($J20=7,12,IF($J20=8,11,IF($J20=9,10,IF($J20=10,9,IF($J20=11,8,IF($J20=12,7,IF($J20=13,6,IF($J20=14,5,IF($J20=15,4,IF($J20=16,3,IF($J20=17,2,IF($J20&gt;=18,1,)))))))))))))))))))</f>
        <v>10</v>
      </c>
      <c r="L20" s="103">
        <v>67</v>
      </c>
      <c r="M20" s="113">
        <v>1</v>
      </c>
      <c r="N20" s="116">
        <f>IF(ISBLANK(L20),"",RANK($L20,$L$5:$L$40)+SUMPRODUCT(($L$5:$L$40=L20)*(M20&lt;$M$5:$M$40)))</f>
        <v>8</v>
      </c>
      <c r="O20" s="32">
        <f>IF(ISBLANK(L20),"",IF($N20=1,20,IF($N20=2,18,IF($N20=3,16,IF($N20=4,15,IF($N20=5,14,IF($N20=6,13,IF($N20=7,12,IF($N20=8,11,IF($N20=9,10,IF($N20=10,9,IF($N20=11,8,IF($N20=12,7,IF($N20=13,6,IF($N20=14,5,IF($N20=15,4,IF($N20=16,3,IF($N20=17,2,IF($N20&gt;=18,1,IF($N20=""," "))))))))))))))))))))</f>
        <v>11</v>
      </c>
      <c r="P20" s="35">
        <f>IF(ISBLANK(L20),"",SUM(G20,K20,O20))</f>
        <v>34</v>
      </c>
      <c r="Q20" s="115">
        <f>IF(ISBLANK(L20),"",RANK($P20,$P$5:$P$40))</f>
        <v>7</v>
      </c>
    </row>
    <row r="21" spans="1:17" ht="15.75" x14ac:dyDescent="0.25">
      <c r="A21" s="2">
        <v>17</v>
      </c>
      <c r="B21" s="10" t="s">
        <v>96</v>
      </c>
      <c r="C21" s="98">
        <v>1974</v>
      </c>
      <c r="D21" s="103">
        <v>79</v>
      </c>
      <c r="E21" s="111"/>
      <c r="F21" s="114">
        <f>IF(ISBLANK(D21),"",RANK($D21,$D$5:$D$40)+SUMPRODUCT(($D$5:$D$40=D21)*(E21&lt;$E$5:$E$40)))</f>
        <v>7</v>
      </c>
      <c r="G21" s="32">
        <f>IF(ISBLANK(D21),"",IF($F21=1,20,IF($F21=2,18,IF($F21=3,16,IF($F21=4,15,IF($F21=5,14,IF($F21=6,13,IF($F21=7,12,IF($F21=8,11,IF($F21=9,10,IF($F21=10,9,IF($F21=11,8,IF($F21=12,7,IF($F21=13,6,IF($F21=14,5,IF($F21=15,4,IF($F21=16,3,IF($F21=17,2,IF($F21&gt;=18,1,IF($F21=""," "))))))))))))))))))))</f>
        <v>12</v>
      </c>
      <c r="H21" s="103">
        <v>66</v>
      </c>
      <c r="I21" s="113">
        <v>1</v>
      </c>
      <c r="J21" s="114">
        <f>IF(ISBLANK(H21),"",RANK($H21,$H$5:$H$40)+SUMPRODUCT(($H$5:$H$40=H21)*(I21&lt;$I$5:$I$40)))</f>
        <v>7</v>
      </c>
      <c r="K21" s="32">
        <f>IF(ISBLANK(H21),"",IF($J21=1,20,IF($J21=2,18,IF($J21=3,16,IF($J21=4,15,IF($J21=5,14,IF($J21=6,13,IF($J21=7,12,IF($J21=8,11,IF($J21=9,10,IF($J21=10,9,IF($J21=11,8,IF($J21=12,7,IF($J21=13,6,IF($J21=14,5,IF($J21=15,4,IF($J21=16,3,IF($J21=17,2,IF($J21&gt;=18,1,)))))))))))))))))))</f>
        <v>12</v>
      </c>
      <c r="L21" s="103">
        <v>83</v>
      </c>
      <c r="M21" s="113"/>
      <c r="N21" s="116">
        <f>IF(ISBLANK(L21),"",RANK($L21,$L$5:$L$40)+SUMPRODUCT(($L$5:$L$40=L21)*(M21&lt;$M$5:$M$40)))</f>
        <v>2</v>
      </c>
      <c r="O21" s="32">
        <f>IF(ISBLANK(L21),"",IF($N21=1,20,IF($N21=2,18,IF($N21=3,16,IF($N21=4,15,IF($N21=5,14,IF($N21=6,13,IF($N21=7,12,IF($N21=8,11,IF($N21=9,10,IF($N21=10,9,IF($N21=11,8,IF($N21=12,7,IF($N21=13,6,IF($N21=14,5,IF($N21=15,4,IF($N21=16,3,IF($N21=17,2,IF($N21&gt;=18,1,IF($N21=""," "))))))))))))))))))))</f>
        <v>18</v>
      </c>
      <c r="P21" s="35">
        <f>IF(ISBLANK(L21),"",SUM(G21,K21,O21))</f>
        <v>42</v>
      </c>
      <c r="Q21" s="115">
        <v>5</v>
      </c>
    </row>
    <row r="22" spans="1:17" ht="15.75" x14ac:dyDescent="0.25">
      <c r="A22" s="2">
        <v>18</v>
      </c>
      <c r="B22" s="10" t="s">
        <v>48</v>
      </c>
      <c r="C22" s="98">
        <v>1954</v>
      </c>
      <c r="D22" s="103">
        <v>74</v>
      </c>
      <c r="E22" s="111"/>
      <c r="F22" s="114">
        <f>IF(ISBLANK(D22),"",RANK($D22,$D$5:$D$40)+SUMPRODUCT(($D$5:$D$40=D22)*(E22&lt;$E$5:$E$40)))</f>
        <v>11</v>
      </c>
      <c r="G22" s="32">
        <f>IF(ISBLANK(D22),"",IF($F22=1,20,IF($F22=2,18,IF($F22=3,16,IF($F22=4,15,IF($F22=5,14,IF($F22=6,13,IF($F22=7,12,IF($F22=8,11,IF($F22=9,10,IF($F22=10,9,IF($F22=11,8,IF($F22=12,7,IF($F22=13,6,IF($F22=14,5,IF($F22=15,4,IF($F22=16,3,IF($F22=17,2,IF($F22&gt;=18,1,IF($F22=""," "))))))))))))))))))))</f>
        <v>8</v>
      </c>
      <c r="H22" s="103">
        <v>79</v>
      </c>
      <c r="I22" s="113"/>
      <c r="J22" s="114">
        <f>IF(ISBLANK(H22),"",RANK($H22,$H$5:$H$40)+SUMPRODUCT(($H$5:$H$40=H22)*(I22&lt;$I$5:$I$40)))</f>
        <v>2</v>
      </c>
      <c r="K22" s="32">
        <f>IF(ISBLANK(H22),"",IF($J22=1,20,IF($J22=2,18,IF($J22=3,16,IF($J22=4,15,IF($J22=5,14,IF($J22=6,13,IF($J22=7,12,IF($J22=8,11,IF($J22=9,10,IF($J22=10,9,IF($J22=11,8,IF($J22=12,7,IF($J22=13,6,IF($J22=14,5,IF($J22=15,4,IF($J22=16,3,IF($J22=17,2,IF($J22&gt;=18,1,)))))))))))))))))))</f>
        <v>18</v>
      </c>
      <c r="L22" s="103">
        <v>78</v>
      </c>
      <c r="M22" s="113"/>
      <c r="N22" s="116">
        <f>IF(ISBLANK(L22),"",RANK($L22,$L$5:$L$40)+SUMPRODUCT(($L$5:$L$40=L22)*(M22&lt;$M$5:$M$40)))</f>
        <v>3</v>
      </c>
      <c r="O22" s="32">
        <f>IF(ISBLANK(L22),"",IF($N22=1,20,IF($N22=2,18,IF($N22=3,16,IF($N22=4,15,IF($N22=5,14,IF($N22=6,13,IF($N22=7,12,IF($N22=8,11,IF($N22=9,10,IF($N22=10,9,IF($N22=11,8,IF($N22=12,7,IF($N22=13,6,IF($N22=14,5,IF($N22=15,4,IF($N22=16,3,IF($N22=17,2,IF($N22&gt;=18,1,IF($N22=""," "))))))))))))))))))))</f>
        <v>16</v>
      </c>
      <c r="P22" s="35">
        <f>IF(ISBLANK(L22),"",SUM(G22,K22,O22))</f>
        <v>42</v>
      </c>
      <c r="Q22" s="115">
        <f>IF(ISBLANK(L22),"",RANK($P22,$P$5:$P$40))</f>
        <v>3</v>
      </c>
    </row>
    <row r="23" spans="1:17" ht="15.75" x14ac:dyDescent="0.25">
      <c r="A23" s="2">
        <v>19</v>
      </c>
      <c r="B23" s="10" t="s">
        <v>97</v>
      </c>
      <c r="C23" s="98">
        <v>1988</v>
      </c>
      <c r="D23" s="103">
        <v>77</v>
      </c>
      <c r="E23" s="111"/>
      <c r="F23" s="114">
        <f>IF(ISBLANK(D23),"",RANK($D23,$D$5:$D$40)+SUMPRODUCT(($D$5:$D$40=D23)*(E23&lt;$E$5:$E$40)))</f>
        <v>8</v>
      </c>
      <c r="G23" s="32">
        <f>IF(ISBLANK(D23),"",IF($F23=1,20,IF($F23=2,18,IF($F23=3,16,IF($F23=4,15,IF($F23=5,14,IF($F23=6,13,IF($F23=7,12,IF($F23=8,11,IF($F23=9,10,IF($F23=10,9,IF($F23=11,8,IF($F23=12,7,IF($F23=13,6,IF($F23=14,5,IF($F23=15,4,IF($F23=16,3,IF($F23=17,2,IF($F23&gt;=18,1,IF($F23=""," "))))))))))))))))))))</f>
        <v>11</v>
      </c>
      <c r="H23" s="103">
        <v>66</v>
      </c>
      <c r="I23" s="113"/>
      <c r="J23" s="114">
        <f>IF(ISBLANK(H23),"",RANK($H23,$H$5:$H$40)+SUMPRODUCT(($H$5:$H$40=H23)*(I23&lt;$I$5:$I$40)))</f>
        <v>8</v>
      </c>
      <c r="K23" s="32">
        <f>IF(ISBLANK(H23),"",IF($J23=1,20,IF($J23=2,18,IF($J23=3,16,IF($J23=4,15,IF($J23=5,14,IF($J23=6,13,IF($J23=7,12,IF($J23=8,11,IF($J23=9,10,IF($J23=10,9,IF($J23=11,8,IF($J23=12,7,IF($J23=13,6,IF($J23=14,5,IF($J23=15,4,IF($J23=16,3,IF($J23=17,2,IF($J23&gt;=18,1,)))))))))))))))))))</f>
        <v>11</v>
      </c>
      <c r="L23" s="103">
        <v>61</v>
      </c>
      <c r="M23" s="113"/>
      <c r="N23" s="116">
        <f>IF(ISBLANK(L23),"",RANK($L23,$L$5:$L$40)+SUMPRODUCT(($L$5:$L$40=L23)*(M23&lt;$M$5:$M$40)))</f>
        <v>12</v>
      </c>
      <c r="O23" s="32">
        <f>IF(ISBLANK(L23),"",IF($N23=1,20,IF($N23=2,18,IF($N23=3,16,IF($N23=4,15,IF($N23=5,14,IF($N23=6,13,IF($N23=7,12,IF($N23=8,11,IF($N23=9,10,IF($N23=10,9,IF($N23=11,8,IF($N23=12,7,IF($N23=13,6,IF($N23=14,5,IF($N23=15,4,IF($N23=16,3,IF($N23=17,2,IF($N23&gt;=18,1,IF($N23=""," "))))))))))))))))))))</f>
        <v>7</v>
      </c>
      <c r="P23" s="35">
        <f>IF(ISBLANK(L23),"",SUM(G23,K23,O23))</f>
        <v>29</v>
      </c>
      <c r="Q23" s="115">
        <f>IF(ISBLANK(L23),"",RANK($P23,$P$5:$P$40))</f>
        <v>9</v>
      </c>
    </row>
    <row r="24" spans="1:17" ht="15.75" x14ac:dyDescent="0.25">
      <c r="A24" s="2">
        <v>20</v>
      </c>
      <c r="B24" s="10" t="s">
        <v>98</v>
      </c>
      <c r="C24" s="98">
        <v>1987</v>
      </c>
      <c r="D24" s="103">
        <v>41</v>
      </c>
      <c r="E24" s="111"/>
      <c r="F24" s="114">
        <f>IF(ISBLANK(D24),"",RANK($D24,$D$5:$D$40)+SUMPRODUCT(($D$5:$D$40=D24)*(E24&lt;$E$5:$E$40)))</f>
        <v>23</v>
      </c>
      <c r="G24" s="32">
        <f>IF(ISBLANK(D24),"",IF($F24=1,20,IF($F24=2,18,IF($F24=3,16,IF($F24=4,15,IF($F24=5,14,IF($F24=6,13,IF($F24=7,12,IF($F24=8,11,IF($F24=9,10,IF($F24=10,9,IF($F24=11,8,IF($F24=12,7,IF($F24=13,6,IF($F24=14,5,IF($F24=15,4,IF($F24=16,3,IF($F24=17,2,IF($F24&gt;=18,1,IF($F24=""," "))))))))))))))))))))</f>
        <v>1</v>
      </c>
      <c r="H24" s="103">
        <v>32</v>
      </c>
      <c r="I24" s="113"/>
      <c r="J24" s="114">
        <f>IF(ISBLANK(H24),"",RANK($H24,$H$5:$H$40)+SUMPRODUCT(($H$5:$H$40=H24)*(I24&lt;$I$5:$I$40)))</f>
        <v>18</v>
      </c>
      <c r="K24" s="32">
        <f>IF(ISBLANK(H24),"",IF($J24=1,20,IF($J24=2,18,IF($J24=3,16,IF($J24=4,15,IF($J24=5,14,IF($J24=6,13,IF($J24=7,12,IF($J24=8,11,IF($J24=9,10,IF($J24=10,9,IF($J24=11,8,IF($J24=12,7,IF($J24=13,6,IF($J24=14,5,IF($J24=15,4,IF($J24=16,3,IF($J24=17,2,IF($J24&gt;=18,1,)))))))))))))))))))</f>
        <v>1</v>
      </c>
      <c r="L24" s="103">
        <v>63</v>
      </c>
      <c r="M24" s="113"/>
      <c r="N24" s="116">
        <f>IF(ISBLANK(L24),"",RANK($L24,$L$5:$L$40)+SUMPRODUCT(($L$5:$L$40=L24)*(M24&lt;$M$5:$M$40)))</f>
        <v>11</v>
      </c>
      <c r="O24" s="32">
        <f>IF(ISBLANK(L24),"",IF($N24=1,20,IF($N24=2,18,IF($N24=3,16,IF($N24=4,15,IF($N24=5,14,IF($N24=6,13,IF($N24=7,12,IF($N24=8,11,IF($N24=9,10,IF($N24=10,9,IF($N24=11,8,IF($N24=12,7,IF($N24=13,6,IF($N24=14,5,IF($N24=15,4,IF($N24=16,3,IF($N24=17,2,IF($N24&gt;=18,1,IF($N24=""," "))))))))))))))))))))</f>
        <v>8</v>
      </c>
      <c r="P24" s="35">
        <f>IF(ISBLANK(L24),"",SUM(G24,K24,O24))</f>
        <v>10</v>
      </c>
      <c r="Q24" s="115">
        <v>17</v>
      </c>
    </row>
    <row r="25" spans="1:17" ht="15.75" x14ac:dyDescent="0.25">
      <c r="A25" s="2">
        <v>21</v>
      </c>
      <c r="B25" s="10" t="s">
        <v>99</v>
      </c>
      <c r="C25" s="98">
        <v>1992</v>
      </c>
      <c r="D25" s="103">
        <v>66</v>
      </c>
      <c r="E25" s="111"/>
      <c r="F25" s="114">
        <f>IF(ISBLANK(D25),"",RANK($D25,$D$5:$D$40)+SUMPRODUCT(($D$5:$D$40=D25)*(E25&lt;$E$5:$E$40)))</f>
        <v>17</v>
      </c>
      <c r="G25" s="32">
        <f>IF(ISBLANK(D25),"",IF($F25=1,20,IF($F25=2,18,IF($F25=3,16,IF($F25=4,15,IF($F25=5,14,IF($F25=6,13,IF($F25=7,12,IF($F25=8,11,IF($F25=9,10,IF($F25=10,9,IF($F25=11,8,IF($F25=12,7,IF($F25=13,6,IF($F25=14,5,IF($F25=15,4,IF($F25=16,3,IF($F25=17,2,IF($F25&gt;=18,1,IF($F25=""," "))))))))))))))))))))</f>
        <v>2</v>
      </c>
      <c r="H25" s="103">
        <v>18</v>
      </c>
      <c r="I25" s="113"/>
      <c r="J25" s="116">
        <f>IF(ISBLANK(H25),"",RANK($H25,$H$5:$H$40)+SUMPRODUCT(($H$5:$H$40=H25)*(I25&lt;$I$5:$I$40)))</f>
        <v>22</v>
      </c>
      <c r="K25" s="30">
        <f>IF(ISBLANK(H25),"",IF($J25=1,20,IF($J25=2,18,IF($J25=3,16,IF($J25=4,15,IF($J25=5,14,IF($J25=6,13,IF($J25=7,12,IF($J25=8,11,IF($J25=9,10,IF($J25=10,9,IF($J25=11,8,IF($J25=12,7,IF($J25=13,6,IF($J25=14,5,IF($J25=15,4,IF($J25=16,3,IF($J25=17,2,IF($J25&gt;=18,1,)))))))))))))))))))</f>
        <v>1</v>
      </c>
      <c r="L25" s="109">
        <v>14</v>
      </c>
      <c r="M25" s="113"/>
      <c r="N25" s="116">
        <f>IF(ISBLANK(L25),"",RANK($L25,$L$5:$L$40)+SUMPRODUCT(($L$5:$L$40=L25)*(M25&lt;$M$5:$M$40)))</f>
        <v>23</v>
      </c>
      <c r="O25" s="32">
        <f>IF(ISBLANK(L25),"",IF($N25=1,20,IF($N25=2,18,IF($N25=3,16,IF($N25=4,15,IF($N25=5,14,IF($N25=6,13,IF($N25=7,12,IF($N25=8,11,IF($N25=9,10,IF($N25=10,9,IF($N25=11,8,IF($N25=12,7,IF($N25=13,6,IF($N25=14,5,IF($N25=15,4,IF($N25=16,3,IF($N25=17,2,IF($N25&gt;=18,1,IF($N25=""," "))))))))))))))))))))</f>
        <v>1</v>
      </c>
      <c r="P25" s="35">
        <f>IF(ISBLANK(L25),"",SUM(G25,K25,O25))</f>
        <v>4</v>
      </c>
      <c r="Q25" s="115">
        <f>IF(ISBLANK(L25),"",RANK($P25,$P$5:$P$40))</f>
        <v>22</v>
      </c>
    </row>
    <row r="26" spans="1:17" ht="15.75" x14ac:dyDescent="0.25">
      <c r="A26" s="2">
        <v>22</v>
      </c>
      <c r="B26" s="10" t="s">
        <v>100</v>
      </c>
      <c r="C26" s="98">
        <v>1975</v>
      </c>
      <c r="D26" s="103">
        <v>61</v>
      </c>
      <c r="E26" s="111"/>
      <c r="F26" s="114">
        <f>IF(ISBLANK(D26),"",RANK($D26,$D$5:$D$40)+SUMPRODUCT(($D$5:$D$40=D26)*(E26&lt;$E$5:$E$40)))</f>
        <v>19</v>
      </c>
      <c r="G26" s="32">
        <f>IF(ISBLANK(D26),"",IF($F26=1,20,IF($F26=2,18,IF($F26=3,16,IF($F26=4,15,IF($F26=5,14,IF($F26=6,13,IF($F26=7,12,IF($F26=8,11,IF($F26=9,10,IF($F26=10,9,IF($F26=11,8,IF($F26=12,7,IF($F26=13,6,IF($F26=14,5,IF($F26=15,4,IF($F26=16,3,IF($F26=17,2,IF($F26&gt;=18,1,IF($F26=""," "))))))))))))))))))))</f>
        <v>1</v>
      </c>
      <c r="H26" s="103">
        <v>59</v>
      </c>
      <c r="I26" s="113"/>
      <c r="J26" s="116">
        <f>IF(ISBLANK(H26),"",RANK($H26,$H$5:$H$40)+SUMPRODUCT(($H$5:$H$40=H26)*(I26&lt;$I$5:$I$40)))</f>
        <v>11</v>
      </c>
      <c r="K26" s="30">
        <f>IF(ISBLANK(H26),"",IF($J26=1,20,IF($J26=2,18,IF($J26=3,16,IF($J26=4,15,IF($J26=5,14,IF($J26=6,13,IF($J26=7,12,IF($J26=8,11,IF($J26=9,10,IF($J26=10,9,IF($J26=11,8,IF($J26=12,7,IF($J26=13,6,IF($J26=14,5,IF($J26=15,4,IF($J26=16,3,IF($J26=17,2,IF($J26&gt;=18,1,)))))))))))))))))))</f>
        <v>8</v>
      </c>
      <c r="L26" s="103">
        <v>39</v>
      </c>
      <c r="M26" s="113"/>
      <c r="N26" s="116">
        <f>IF(ISBLANK(L26),"",RANK($L26,$L$5:$L$40)+SUMPRODUCT(($L$5:$L$40=L26)*(M26&lt;$M$5:$M$40)))</f>
        <v>18</v>
      </c>
      <c r="O26" s="32">
        <f>IF(ISBLANK(L26),"",IF($N26=1,20,IF($N26=2,18,IF($N26=3,16,IF($N26=4,15,IF($N26=5,14,IF($N26=6,13,IF($N26=7,12,IF($N26=8,11,IF($N26=9,10,IF($N26=10,9,IF($N26=11,8,IF($N26=12,7,IF($N26=13,6,IF($N26=14,5,IF($N26=15,4,IF($N26=16,3,IF($N26=17,2,IF($N26&gt;=18,1,IF($N26=""," "))))))))))))))))))))</f>
        <v>1</v>
      </c>
      <c r="P26" s="35">
        <f>IF(ISBLANK(L26),"",SUM(G26,K26,O26))</f>
        <v>10</v>
      </c>
      <c r="Q26" s="115">
        <f>IF(ISBLANK(L26),"",RANK($P26,$P$5:$P$40))</f>
        <v>16</v>
      </c>
    </row>
    <row r="27" spans="1:17" ht="15.75" x14ac:dyDescent="0.25">
      <c r="A27" s="2">
        <v>23</v>
      </c>
      <c r="B27" s="10" t="s">
        <v>47</v>
      </c>
      <c r="C27" s="98">
        <v>1968</v>
      </c>
      <c r="D27" s="103">
        <v>68</v>
      </c>
      <c r="E27" s="111"/>
      <c r="F27" s="114">
        <f>IF(ISBLANK(D27),"",RANK($D27,$D$5:$D$40)+SUMPRODUCT(($D$5:$D$40=D27)*(E27&lt;$E$5:$E$40)))</f>
        <v>15</v>
      </c>
      <c r="G27" s="32">
        <f>IF(ISBLANK(D27),"",IF($F27=1,20,IF($F27=2,18,IF($F27=3,16,IF($F27=4,15,IF($F27=5,14,IF($F27=6,13,IF($F27=7,12,IF($F27=8,11,IF($F27=9,10,IF($F27=10,9,IF($F27=11,8,IF($F27=12,7,IF($F27=13,6,IF($F27=14,5,IF($F27=15,4,IF($F27=16,3,IF($F27=17,2,IF($F27&gt;=18,1,IF($F27=""," "))))))))))))))))))))</f>
        <v>4</v>
      </c>
      <c r="H27" s="103">
        <v>33</v>
      </c>
      <c r="I27" s="113"/>
      <c r="J27" s="116">
        <f>IF(ISBLANK(H27),"",RANK($H27,$H$5:$H$40)+SUMPRODUCT(($H$5:$H$40=H27)*(I27&lt;$I$5:$I$40)))</f>
        <v>17</v>
      </c>
      <c r="K27" s="30">
        <f>IF(ISBLANK(H27),"",IF($J27=1,20,IF($J27=2,18,IF($J27=3,16,IF($J27=4,15,IF($J27=5,14,IF($J27=6,13,IF($J27=7,12,IF($J27=8,11,IF($J27=9,10,IF($J27=10,9,IF($J27=11,8,IF($J27=12,7,IF($J27=13,6,IF($J27=14,5,IF($J27=15,4,IF($J27=16,3,IF($J27=17,2,IF($J27&gt;=18,1,)))))))))))))))))))</f>
        <v>2</v>
      </c>
      <c r="L27" s="103">
        <v>34</v>
      </c>
      <c r="M27" s="113"/>
      <c r="N27" s="116">
        <f>IF(ISBLANK(L27),"",RANK($L27,$L$5:$L$40)+SUMPRODUCT(($L$5:$L$40=L27)*(M27&lt;$M$5:$M$40)))</f>
        <v>20</v>
      </c>
      <c r="O27" s="32">
        <f>IF(ISBLANK(L27),"",IF($N27=1,20,IF($N27=2,18,IF($N27=3,16,IF($N27=4,15,IF($N27=5,14,IF($N27=6,13,IF($N27=7,12,IF($N27=8,11,IF($N27=9,10,IF($N27=10,9,IF($N27=11,8,IF($N27=12,7,IF($N27=13,6,IF($N27=14,5,IF($N27=15,4,IF($N27=16,3,IF($N27=17,2,IF($N27&gt;=18,1,IF($N27=""," "))))))))))))))))))))</f>
        <v>1</v>
      </c>
      <c r="P27" s="35">
        <f>IF(ISBLANK(L27),"",SUM(G27,K27,O27))</f>
        <v>7</v>
      </c>
      <c r="Q27" s="115">
        <f>IF(ISBLANK(L27),"",RANK($P27,$P$5:$P$40))</f>
        <v>20</v>
      </c>
    </row>
    <row r="28" spans="1:17" ht="15.75" x14ac:dyDescent="0.25">
      <c r="A28" s="2">
        <v>24</v>
      </c>
      <c r="B28" s="10"/>
      <c r="C28" s="98"/>
      <c r="D28" s="103"/>
      <c r="E28" s="111"/>
      <c r="F28" s="114" t="str">
        <f>IF(ISBLANK(D28),"",RANK($D28,$D$5:$D$40)+SUMPRODUCT(($D$5:$D$40=D28)*(E28&lt;$E$5:$E$40)))</f>
        <v/>
      </c>
      <c r="G28" s="32" t="str">
        <f>IF(ISBLANK(D28),"",IF($F28=1,20,IF($F28=2,18,IF($F28=3,16,IF($F28=4,15,IF($F28=5,14,IF($F28=6,13,IF($F28=7,12,IF($F28=8,11,IF($F28=9,10,IF($F28=10,9,IF($F28=11,8,IF($F28=12,7,IF($F28=13,6,IF($F28=14,5,IF($F28=15,4,IF($F28=16,3,IF($F28=17,2,IF($F28&gt;=18,1,IF($F28=""," "))))))))))))))))))))</f>
        <v/>
      </c>
      <c r="H28" s="103"/>
      <c r="I28" s="113"/>
      <c r="J28" s="116" t="str">
        <f>IF(ISBLANK(H28),"",RANK($H28,$H$5:$H$40)+SUMPRODUCT(($H$5:$H$40=H28)*(I28&lt;$I$5:$I$40)))</f>
        <v/>
      </c>
      <c r="K28" s="30" t="str">
        <f>IF(ISBLANK(H28),"",IF($J28=1,20,IF($J28=2,18,IF($J28=3,16,IF($J28=4,15,IF($J28=5,14,IF($J28=6,13,IF($J28=7,12,IF($J28=8,11,IF($J28=9,10,IF($J28=10,9,IF($J28=11,8,IF($J28=12,7,IF($J28=13,6,IF($J28=14,5,IF($J28=15,4,IF($J28=16,3,IF($J28=17,2,IF($J28&gt;=18,1,)))))))))))))))))))</f>
        <v/>
      </c>
      <c r="L28" s="103"/>
      <c r="M28" s="113"/>
      <c r="N28" s="116" t="str">
        <f>IF(ISBLANK(L28),"",RANK($L28,$L$5:$L$40)+SUMPRODUCT(($L$5:$L$40=L28)*(M28&lt;$M$5:$M$40)))</f>
        <v/>
      </c>
      <c r="O28" s="32" t="str">
        <f>IF(ISBLANK(L28),"",IF($N28=1,20,IF($N28=2,18,IF($N28=3,16,IF($N28=4,15,IF($N28=5,14,IF($N28=6,13,IF($N28=7,12,IF($N28=8,11,IF($N28=9,10,IF($N28=10,9,IF($N28=11,8,IF($N28=12,7,IF($N28=13,6,IF($N28=14,5,IF($N28=15,4,IF($N28=16,3,IF($N28=17,2,IF($N28&gt;=18,1,IF($N28=""," "))))))))))))))))))))</f>
        <v/>
      </c>
      <c r="P28" s="35" t="str">
        <f>IF(ISBLANK(L28),"",SUM(G28,K28,O28))</f>
        <v/>
      </c>
      <c r="Q28" s="115" t="str">
        <f>IF(ISBLANK(L28),"",RANK($P28,$P$5:$P$40))</f>
        <v/>
      </c>
    </row>
    <row r="29" spans="1:17" ht="15.75" x14ac:dyDescent="0.25">
      <c r="A29" s="2">
        <v>25</v>
      </c>
      <c r="B29" s="10"/>
      <c r="C29" s="98"/>
      <c r="D29" s="103"/>
      <c r="E29" s="111"/>
      <c r="F29" s="114" t="str">
        <f>IF(ISBLANK(D29),"",RANK($D29,$D$5:$D$40)+SUMPRODUCT(($D$5:$D$40=D29)*(E29&lt;$E$5:$E$40)))</f>
        <v/>
      </c>
      <c r="G29" s="32" t="str">
        <f>IF(ISBLANK(D29),"",IF($F29=1,20,IF($F29=2,18,IF($F29=3,16,IF($F29=4,15,IF($F29=5,14,IF($F29=6,13,IF($F29=7,12,IF($F29=8,11,IF($F29=9,10,IF($F29=10,9,IF($F29=11,8,IF($F29=12,7,IF($F29=13,6,IF($F29=14,5,IF($F29=15,4,IF($F29=16,3,IF($F29=17,2,IF($F29&gt;=18,1,IF($F29=""," "))))))))))))))))))))</f>
        <v/>
      </c>
      <c r="H29" s="103"/>
      <c r="I29" s="113"/>
      <c r="J29" s="116" t="str">
        <f>IF(ISBLANK(H29),"",RANK($H29,$H$5:$H$40)+SUMPRODUCT(($H$5:$H$40=H29)*(I29&lt;$I$5:$I$40)))</f>
        <v/>
      </c>
      <c r="K29" s="30" t="str">
        <f>IF(ISBLANK(H29),"",IF($J29=1,20,IF($J29=2,18,IF($J29=3,16,IF($J29=4,15,IF($J29=5,14,IF($J29=6,13,IF($J29=7,12,IF($J29=8,11,IF($J29=9,10,IF($J29=10,9,IF($J29=11,8,IF($J29=12,7,IF($J29=13,6,IF($J29=14,5,IF($J29=15,4,IF($J29=16,3,IF($J29=17,2,IF($J29&gt;=18,1,)))))))))))))))))))</f>
        <v/>
      </c>
      <c r="L29" s="103"/>
      <c r="M29" s="113"/>
      <c r="N29" s="114" t="str">
        <f>IF(ISBLANK(L29),"",RANK($L29,$L$5:$L$40))</f>
        <v/>
      </c>
      <c r="O29" s="32" t="str">
        <f>IF(ISBLANK(L29),"",IF($N29=1,20,IF($N29=2,18,IF($N29=3,16,IF($N29=4,15,IF($N29=5,14,IF($N29=6,13,IF($N29=7,12,IF($N29=8,11,IF($N29=9,10,IF($N29=10,9,IF($N29=11,8,IF($N29=12,7,IF($N29=13,6,IF($N29=14,5,IF($N29=15,4,IF($N29=16,3,IF($N29=17,2,IF($N29&gt;=18,1,IF($N29=""," "))))))))))))))))))))</f>
        <v/>
      </c>
      <c r="P29" s="35" t="str">
        <f>IF(ISBLANK(L29),"",SUM(G29,K29,O29))</f>
        <v/>
      </c>
      <c r="Q29" s="115" t="str">
        <f>IF(ISBLANK(L29),"",RANK($P29,$P$5:$P$40))</f>
        <v/>
      </c>
    </row>
    <row r="30" spans="1:17" ht="15.75" x14ac:dyDescent="0.25">
      <c r="A30" s="2">
        <v>26</v>
      </c>
      <c r="B30" s="10"/>
      <c r="C30" s="98"/>
      <c r="D30" s="103"/>
      <c r="E30" s="111"/>
      <c r="F30" s="114" t="str">
        <f>IF(ISBLANK(D30),"",RANK($D30,$D$5:$D$40)+SUMPRODUCT(($D$5:$D$40=D30)*(E30&lt;$E$5:$E$40)))</f>
        <v/>
      </c>
      <c r="G30" s="32" t="str">
        <f>IF(ISBLANK(D30),"",IF($F30=1,20,IF($F30=2,18,IF($F30=3,16,IF($F30=4,15,IF($F30=5,14,IF($F30=6,13,IF($F30=7,12,IF($F30=8,11,IF($F30=9,10,IF($F30=10,9,IF($F30=11,8,IF($F30=12,7,IF($F30=13,6,IF($F30=14,5,IF($F30=15,4,IF($F30=16,3,IF($F30=17,2,IF($F30&gt;=18,1,IF($F30=""," "))))))))))))))))))))</f>
        <v/>
      </c>
      <c r="H30" s="103"/>
      <c r="I30" s="113"/>
      <c r="J30" s="116" t="str">
        <f>IF(ISBLANK(H30),"",RANK($H30,$H$5:$H$40)+SUMPRODUCT(($H$5:$H$40=H30)*(I30&lt;$I$5:$I$40)))</f>
        <v/>
      </c>
      <c r="K30" s="30" t="str">
        <f>IF(ISBLANK(H30),"",IF($J30=1,20,IF($J30=2,18,IF($J30=3,16,IF($J30=4,15,IF($J30=5,14,IF($J30=6,13,IF($J30=7,12,IF($J30=8,11,IF($J30=9,10,IF($J30=10,9,IF($J30=11,8,IF($J30=12,7,IF($J30=13,6,IF($J30=14,5,IF($J30=15,4,IF($J30=16,3,IF($J30=17,2,IF($J30&gt;=18,1,)))))))))))))))))))</f>
        <v/>
      </c>
      <c r="L30" s="103"/>
      <c r="M30" s="113"/>
      <c r="N30" s="114" t="str">
        <f>IF(ISBLANK(L30),"",RANK($L30,$L$5:$L$40))</f>
        <v/>
      </c>
      <c r="O30" s="32" t="str">
        <f>IF(ISBLANK(L30),"",IF($N30=1,20,IF($N30=2,18,IF($N30=3,16,IF($N30=4,15,IF($N30=5,14,IF($N30=6,13,IF($N30=7,12,IF($N30=8,11,IF($N30=9,10,IF($N30=10,9,IF($N30=11,8,IF($N30=12,7,IF($N30=13,6,IF($N30=14,5,IF($N30=15,4,IF($N30=16,3,IF($N30=17,2,IF($N30&gt;=18,1,IF($N30=""," "))))))))))))))))))))</f>
        <v/>
      </c>
      <c r="P30" s="35" t="str">
        <f>IF(ISBLANK(L30),"",SUM(G30,K30,O30))</f>
        <v/>
      </c>
      <c r="Q30" s="115" t="str">
        <f>IF(ISBLANK(L30),"",RANK($P30,$P$5:$P$40))</f>
        <v/>
      </c>
    </row>
    <row r="31" spans="1:17" ht="15.75" x14ac:dyDescent="0.25">
      <c r="A31" s="2">
        <v>27</v>
      </c>
      <c r="B31" s="10"/>
      <c r="C31" s="98"/>
      <c r="D31" s="103"/>
      <c r="E31" s="111"/>
      <c r="F31" s="114" t="str">
        <f>IF(ISBLANK(D31),"",RANK($D31,$D$5:$D$40)+SUMPRODUCT(($D$5:$D$40=D31)*(E31&lt;$E$5:$E$40)))</f>
        <v/>
      </c>
      <c r="G31" s="32" t="str">
        <f>IF(ISBLANK(D31),"",IF($F31=1,20,IF($F31=2,18,IF($F31=3,16,IF($F31=4,15,IF($F31=5,14,IF($F31=6,13,IF($F31=7,12,IF($F31=8,11,IF($F31=9,10,IF($F31=10,9,IF($F31=11,8,IF($F31=12,7,IF($F31=13,6,IF($F31=14,5,IF($F31=15,4,IF($F31=16,3,IF($F31=17,2,IF($F31&gt;=18,1,IF($F31=""," "))))))))))))))))))))</f>
        <v/>
      </c>
      <c r="H31" s="103"/>
      <c r="I31" s="113"/>
      <c r="J31" s="116" t="str">
        <f>IF(ISBLANK(H31),"",RANK($H31,$H$5:$H$40)+SUMPRODUCT(($H$5:$H$40=H31)*(I31&lt;$I$5:$I$40)))</f>
        <v/>
      </c>
      <c r="K31" s="30" t="str">
        <f>IF(ISBLANK(H31),"",IF($J31=1,20,IF($J31=2,18,IF($J31=3,16,IF($J31=4,15,IF($J31=5,14,IF($J31=6,13,IF($J31=7,12,IF($J31=8,11,IF($J31=9,10,IF($J31=10,9,IF($J31=11,8,IF($J31=12,7,IF($J31=13,6,IF($J31=14,5,IF($J31=15,4,IF($J31=16,3,IF($J31=17,2,IF($J31&gt;=18,1,)))))))))))))))))))</f>
        <v/>
      </c>
      <c r="L31" s="103"/>
      <c r="M31" s="113"/>
      <c r="N31" s="114" t="str">
        <f>IF(ISBLANK(L31),"",RANK($L31,$L$5:$L$40))</f>
        <v/>
      </c>
      <c r="O31" s="32" t="str">
        <f>IF(ISBLANK(L31),"",IF($N31=1,20,IF($N31=2,18,IF($N31=3,16,IF($N31=4,15,IF($N31=5,14,IF($N31=6,13,IF($N31=7,12,IF($N31=8,11,IF($N31=9,10,IF($N31=10,9,IF($N31=11,8,IF($N31=12,7,IF($N31=13,6,IF($N31=14,5,IF($N31=15,4,IF($N31=16,3,IF($N31=17,2,IF($N31&gt;=18,1,IF($N31=""," "))))))))))))))))))))</f>
        <v/>
      </c>
      <c r="P31" s="35" t="str">
        <f>IF(ISBLANK(L31),"",SUM(G31,K31,O31))</f>
        <v/>
      </c>
      <c r="Q31" s="115" t="str">
        <f>IF(ISBLANK(L31),"",RANK($P31,$P$5:$P$40))</f>
        <v/>
      </c>
    </row>
    <row r="32" spans="1:17" ht="15.75" x14ac:dyDescent="0.25">
      <c r="A32" s="2">
        <v>28</v>
      </c>
      <c r="B32" s="10"/>
      <c r="C32" s="98"/>
      <c r="D32" s="103"/>
      <c r="E32" s="111"/>
      <c r="F32" s="114" t="str">
        <f>IF(ISBLANK(D32),"",RANK($D32,$D$5:$D$40)+SUMPRODUCT(($D$5:$D$40=D32)*(E32&lt;$E$5:$E$40)))</f>
        <v/>
      </c>
      <c r="G32" s="32" t="str">
        <f>IF(ISBLANK(D32),"",IF($F32=1,20,IF($F32=2,18,IF($F32=3,16,IF($F32=4,15,IF($F32=5,14,IF($F32=6,13,IF($F32=7,12,IF($F32=8,11,IF($F32=9,10,IF($F32=10,9,IF($F32=11,8,IF($F32=12,7,IF($F32=13,6,IF($F32=14,5,IF($F32=15,4,IF($F32=16,3,IF($F32=17,2,IF($F32&gt;=18,1,IF($F32=""," "))))))))))))))))))))</f>
        <v/>
      </c>
      <c r="H32" s="103"/>
      <c r="I32" s="113"/>
      <c r="J32" s="116" t="str">
        <f>IF(ISBLANK(H32),"",RANK($H32,$H$5:$H$40)+SUMPRODUCT(($H$5:$H$40=H32)*(I32&lt;$I$5:$I$40)))</f>
        <v/>
      </c>
      <c r="K32" s="30" t="str">
        <f>IF(ISBLANK(H32),"",IF($J32=1,20,IF($J32=2,18,IF($J32=3,16,IF($J32=4,15,IF($J32=5,14,IF($J32=6,13,IF($J32=7,12,IF($J32=8,11,IF($J32=9,10,IF($J32=10,9,IF($J32=11,8,IF($J32=12,7,IF($J32=13,6,IF($J32=14,5,IF($J32=15,4,IF($J32=16,3,IF($J32=17,2,IF($J32&gt;=18,1,)))))))))))))))))))</f>
        <v/>
      </c>
      <c r="L32" s="103"/>
      <c r="M32" s="111"/>
      <c r="N32" s="114" t="str">
        <f>IF(ISBLANK(L32),"",RANK($L32,$L$5:$L$40))</f>
        <v/>
      </c>
      <c r="O32" s="32" t="str">
        <f>IF(ISBLANK(L32),"",IF($N32=1,20,IF($N32=2,18,IF($N32=3,16,IF($N32=4,15,IF($N32=5,14,IF($N32=6,13,IF($N32=7,12,IF($N32=8,11,IF($N32=9,10,IF($N32=10,9,IF($N32=11,8,IF($N32=12,7,IF($N32=13,6,IF($N32=14,5,IF($N32=15,4,IF($N32=16,3,IF($N32=17,2,IF($N32&gt;=18,1,IF($N32=""," "))))))))))))))))))))</f>
        <v/>
      </c>
      <c r="P32" s="35" t="str">
        <f>IF(ISBLANK(L32),"",SUM(G32,K32,O32))</f>
        <v/>
      </c>
      <c r="Q32" s="115" t="str">
        <f>IF(ISBLANK(L32),"",RANK($P32,$P$5:$P$40))</f>
        <v/>
      </c>
    </row>
    <row r="33" spans="1:17" ht="15.75" x14ac:dyDescent="0.25">
      <c r="A33" s="2">
        <v>29</v>
      </c>
      <c r="B33" s="10"/>
      <c r="C33" s="98"/>
      <c r="D33" s="103"/>
      <c r="E33" s="111"/>
      <c r="F33" s="114" t="str">
        <f>IF(ISBLANK(D33),"",RANK($D33,$D$5:$D$40)+SUMPRODUCT(($D$5:$D$40=D33)*(E33&lt;$E$5:$E$40)))</f>
        <v/>
      </c>
      <c r="G33" s="32" t="str">
        <f>IF(ISBLANK(D33),"",IF($F33=1,20,IF($F33=2,18,IF($F33=3,16,IF($F33=4,15,IF($F33=5,14,IF($F33=6,13,IF($F33=7,12,IF($F33=8,11,IF($F33=9,10,IF($F33=10,9,IF($F33=11,8,IF($F33=12,7,IF($F33=13,6,IF($F33=14,5,IF($F33=15,4,IF($F33=16,3,IF($F33=17,2,IF($F33&gt;=18,1,IF($F33=""," "))))))))))))))))))))</f>
        <v/>
      </c>
      <c r="H33" s="103"/>
      <c r="I33" s="111"/>
      <c r="J33" s="116" t="str">
        <f>IF(ISBLANK(H33),"",RANK($H33,$H$5:$H$40)+SUMPRODUCT(($H$5:$H$40=H33)*(I33&lt;$I$5:$I$40)))</f>
        <v/>
      </c>
      <c r="K33" s="30" t="str">
        <f>IF(ISBLANK(H33),"",IF($J33=1,20,IF($J33=2,18,IF($J33=3,16,IF($J33=4,15,IF($J33=5,14,IF($J33=6,13,IF($J33=7,12,IF($J33=8,11,IF($J33=9,10,IF($J33=10,9,IF($J33=11,8,IF($J33=12,7,IF($J33=13,6,IF($J33=14,5,IF($J33=15,4,IF($J33=16,3,IF($J33=17,2,IF($J33&gt;=18,1,)))))))))))))))))))</f>
        <v/>
      </c>
      <c r="L33" s="103"/>
      <c r="M33" s="111"/>
      <c r="N33" s="114" t="str">
        <f>IF(ISBLANK(L33),"",RANK($L33,$L$5:$L$40))</f>
        <v/>
      </c>
      <c r="O33" s="32" t="str">
        <f>IF(ISBLANK(L33),"",IF($N33=1,20,IF($N33=2,18,IF($N33=3,16,IF($N33=4,15,IF($N33=5,14,IF($N33=6,13,IF($N33=7,12,IF($N33=8,11,IF($N33=9,10,IF($N33=10,9,IF($N33=11,8,IF($N33=12,7,IF($N33=13,6,IF($N33=14,5,IF($N33=15,4,IF($N33=16,3,IF($N33=17,2,IF($N33&gt;=18,1,IF($N33=""," "))))))))))))))))))))</f>
        <v/>
      </c>
      <c r="P33" s="35" t="str">
        <f>IF(ISBLANK(L33),"",SUM(G33,K33,O33))</f>
        <v/>
      </c>
      <c r="Q33" s="115" t="str">
        <f>IF(ISBLANK(L33),"",RANK($P33,$P$5:$P$40))</f>
        <v/>
      </c>
    </row>
    <row r="34" spans="1:17" ht="15.75" x14ac:dyDescent="0.25">
      <c r="A34" s="2">
        <v>30</v>
      </c>
      <c r="B34" s="10"/>
      <c r="C34" s="99"/>
      <c r="D34" s="103"/>
      <c r="E34" s="111"/>
      <c r="F34" s="114" t="str">
        <f>IF(ISBLANK(D34),"",RANK($D34,$D$5:$D$40)+SUMPRODUCT(($D$5:$D$40=D34)*(E34&lt;$E$5:$E$40)))</f>
        <v/>
      </c>
      <c r="G34" s="32" t="str">
        <f>IF(ISBLANK(D34),"",IF($F34=1,20,IF($F34=2,18,IF($F34=3,16,IF($F34=4,15,IF($F34=5,14,IF($F34=6,13,IF($F34=7,12,IF($F34=8,11,IF($F34=9,10,IF($F34=10,9,IF($F34=11,8,IF($F34=12,7,IF($F34=13,6,IF($F34=14,5,IF($F34=15,4,IF($F34=16,3,IF($F34=17,2,IF($F34&gt;=18,1,IF($F34=""," "))))))))))))))))))))</f>
        <v/>
      </c>
      <c r="H34" s="103"/>
      <c r="I34" s="111"/>
      <c r="J34" s="116" t="str">
        <f>IF(ISBLANK(H34),"",RANK($H34,$H$5:$H$40)+SUMPRODUCT(($H$5:$H$40=H34)*(I34&lt;$I$5:$I$40)))</f>
        <v/>
      </c>
      <c r="K34" s="30" t="str">
        <f>IF(ISBLANK(H34),"",IF($J34=1,20,IF($J34=2,18,IF($J34=3,16,IF($J34=4,15,IF($J34=5,14,IF($J34=6,13,IF($J34=7,12,IF($J34=8,11,IF($J34=9,10,IF($J34=10,9,IF($J34=11,8,IF($J34=12,7,IF($J34=13,6,IF($J34=14,5,IF($J34=15,4,IF($J34=16,3,IF($J34=17,2,IF($J34&gt;=18,1,)))))))))))))))))))</f>
        <v/>
      </c>
      <c r="L34" s="103"/>
      <c r="M34" s="111"/>
      <c r="N34" s="114" t="str">
        <f>IF(ISBLANK(L34),"",RANK($L34,$L$5:$L$40))</f>
        <v/>
      </c>
      <c r="O34" s="36" t="str">
        <f>IF(ISBLANK(L34),"",IF($N34=1,20,IF($N34=2,18,IF($N34=3,16,IF($N34=4,15,IF($N34=5,14,IF($N34=6,13,IF($N34=7,12,IF($N34=8,11,IF($N34=9,10,IF($N34=10,9,IF($N34=11,8,IF($N34=12,7,IF($N34=13,6,IF($N34=14,5,IF($N34=15,4,IF($N34=16,3,IF($N34=17,2,IF($N34&gt;=18,1,IF($N34=""," "))))))))))))))))))))</f>
        <v/>
      </c>
      <c r="P34" s="35" t="str">
        <f>IF(ISBLANK(L34),"",SUM(G34,K34,O34))</f>
        <v/>
      </c>
      <c r="Q34" s="115" t="str">
        <f>IF(ISBLANK(L34),"",RANK($P34,$P$5:$P$40))</f>
        <v/>
      </c>
    </row>
    <row r="35" spans="1:17" ht="15.75" x14ac:dyDescent="0.25">
      <c r="A35" s="2">
        <v>31</v>
      </c>
      <c r="B35" s="121"/>
      <c r="C35" s="98"/>
      <c r="D35" s="117"/>
      <c r="E35" s="118"/>
      <c r="F35" s="114" t="str">
        <f>IF(ISBLANK(D35),"",RANK($D35,$D$5:$D$40)+SUMPRODUCT(($D$5:$D$40=D35)*(E35&lt;$E$5:$E$40)))</f>
        <v/>
      </c>
      <c r="G35" s="32" t="str">
        <f>IF(ISBLANK(D35),"",IF($F35=1,20,IF($F35=2,18,IF($F35=3,16,IF($F35=4,15,IF($F35=5,14,IF($F35=6,13,IF($F35=7,12,IF($F35=8,11,IF($F35=9,10,IF($F35=10,9,IF($F35=11,8,IF($F35=12,7,IF($F35=13,6,IF($F35=14,5,IF($F35=15,4,IF($F35=16,3,IF($F35=17,2,IF($F35&gt;=18,1,IF($F35=""," "))))))))))))))))))))</f>
        <v/>
      </c>
      <c r="H35" s="117"/>
      <c r="I35" s="111"/>
      <c r="J35" s="116" t="str">
        <f>IF(ISBLANK(H35),"",RANK($H35,$H$5:$H$40)+SUMPRODUCT(($H$5:$H$40=H35)*(I35&lt;$I$5:$I$40)))</f>
        <v/>
      </c>
      <c r="K35" s="30" t="str">
        <f>IF(ISBLANK(H35),"",IF($J35=1,20,IF($J35=2,18,IF($J35=3,16,IF($J35=4,15,IF($J35=5,14,IF($J35=6,13,IF($J35=7,12,IF($J35=8,11,IF($J35=9,10,IF($J35=10,9,IF($J35=11,8,IF($J35=12,7,IF($J35=13,6,IF($J35=14,5,IF($J35=15,4,IF($J35=16,3,IF($J35=17,2,IF($J35&gt;=18,1,)))))))))))))))))))</f>
        <v/>
      </c>
      <c r="L35" s="117"/>
      <c r="M35" s="111"/>
      <c r="N35" s="114" t="str">
        <f>IF(ISBLANK(L35),"",RANK($L35,$L$5:$L$40))</f>
        <v/>
      </c>
      <c r="O35" s="36" t="str">
        <f>IF(ISBLANK(L35),"",IF($N35=1,20,IF($N35=2,18,IF($N35=3,16,IF($N35=4,15,IF($N35=5,14,IF($N35=6,13,IF($N35=7,12,IF($N35=8,11,IF($N35=9,10,IF($N35=10,9,IF($N35=11,8,IF($N35=12,7,IF($N35=13,6,IF($N35=14,5,IF($N35=15,4,IF($N35=16,3,IF($N35=17,2,IF($N35&gt;=18,1,IF($N35=""," "))))))))))))))))))))</f>
        <v/>
      </c>
      <c r="P35" s="35" t="str">
        <f>IF(ISBLANK(L35),"",SUM(G35,K35,O35))</f>
        <v/>
      </c>
      <c r="Q35" s="115" t="str">
        <f>IF(ISBLANK(L35),"",RANK($P35,$P$5:$P$40))</f>
        <v/>
      </c>
    </row>
    <row r="36" spans="1:17" ht="15.75" x14ac:dyDescent="0.25">
      <c r="A36" s="2">
        <v>32</v>
      </c>
      <c r="B36" s="121"/>
      <c r="C36" s="98"/>
      <c r="D36" s="117"/>
      <c r="E36" s="118"/>
      <c r="F36" s="114" t="str">
        <f>IF(ISBLANK(D36),"",RANK($D36,$D$5:$D$40)+SUMPRODUCT(($D$5:$D$40=D36)*(E36&lt;$E$5:$E$40)))</f>
        <v/>
      </c>
      <c r="G36" s="32" t="str">
        <f>IF(ISBLANK(D36),"",IF($F36=1,20,IF($F36=2,18,IF($F36=3,16,IF($F36=4,15,IF($F36=5,14,IF($F36=6,13,IF($F36=7,12,IF($F36=8,11,IF($F36=9,10,IF($F36=10,9,IF($F36=11,8,IF($F36=12,7,IF($F36=13,6,IF($F36=14,5,IF($F36=15,4,IF($F36=16,3,IF($F36=17,2,IF($F36&gt;=18,1,IF($F36=""," "))))))))))))))))))))</f>
        <v/>
      </c>
      <c r="H36" s="117"/>
      <c r="I36" s="111"/>
      <c r="J36" s="116" t="str">
        <f>IF(ISBLANK(H36),"",RANK($H36,$H$5:$H$40)+SUMPRODUCT(($H$5:$H$40=H36)*(I36&lt;$I$5:$I$40)))</f>
        <v/>
      </c>
      <c r="K36" s="30" t="str">
        <f>IF(ISBLANK(H36),"",IF($J36=1,20,IF($J36=2,18,IF($J36=3,16,IF($J36=4,15,IF($J36=5,14,IF($J36=6,13,IF($J36=7,12,IF($J36=8,11,IF($J36=9,10,IF($J36=10,9,IF($J36=11,8,IF($J36=12,7,IF($J36=13,6,IF($J36=14,5,IF($J36=15,4,IF($J36=16,3,IF($J36=17,2,IF($J36&gt;=18,1,)))))))))))))))))))</f>
        <v/>
      </c>
      <c r="L36" s="117"/>
      <c r="M36" s="111"/>
      <c r="N36" s="114" t="str">
        <f>IF(ISBLANK(L36),"",RANK($L36,$L$5:$L$40))</f>
        <v/>
      </c>
      <c r="O36" s="36" t="str">
        <f>IF(ISBLANK(L36),"",IF($N36=1,20,IF($N36=2,18,IF($N36=3,16,IF($N36=4,15,IF($N36=5,14,IF($N36=6,13,IF($N36=7,12,IF($N36=8,11,IF($N36=9,10,IF($N36=10,9,IF($N36=11,8,IF($N36=12,7,IF($N36=13,6,IF($N36=14,5,IF($N36=15,4,IF($N36=16,3,IF($N36=17,2,IF($N36&gt;=18,1,IF($N36=""," "))))))))))))))))))))</f>
        <v/>
      </c>
      <c r="P36" s="35" t="str">
        <f>IF(ISBLANK(L36),"",SUM(G36,K36,O36))</f>
        <v/>
      </c>
      <c r="Q36" s="115" t="str">
        <f>IF(ISBLANK(L36),"",RANK($P36,$P$5:$P$40))</f>
        <v/>
      </c>
    </row>
    <row r="37" spans="1:17" ht="15.75" x14ac:dyDescent="0.25">
      <c r="A37" s="2">
        <v>33</v>
      </c>
      <c r="B37" s="121"/>
      <c r="C37" s="98"/>
      <c r="D37" s="117"/>
      <c r="E37" s="118"/>
      <c r="F37" s="114" t="str">
        <f>IF(ISBLANK(D37),"",RANK($D37,$D$5:$D$40)+SUMPRODUCT(($D$5:$D$40=D37)*(E37&lt;$E$5:$E$40)))</f>
        <v/>
      </c>
      <c r="G37" s="32" t="str">
        <f>IF(ISBLANK(D37),"",IF($F37=1,20,IF($F37=2,18,IF($F37=3,16,IF($F37=4,15,IF($F37=5,14,IF($F37=6,13,IF($F37=7,12,IF($F37=8,11,IF($F37=9,10,IF($F37=10,9,IF($F37=11,8,IF($F37=12,7,IF($F37=13,6,IF($F37=14,5,IF($F37=15,4,IF($F37=16,3,IF($F37=17,2,IF($F37&gt;=18,1,IF($F37=""," "))))))))))))))))))))</f>
        <v/>
      </c>
      <c r="H37" s="117"/>
      <c r="I37" s="111"/>
      <c r="J37" s="116" t="str">
        <f>IF(ISBLANK(H37),"",RANK($H37,$H$5:$H$40)+SUMPRODUCT(($H$5:$H$40=H37)*(I37&lt;$I$5:$I$40)))</f>
        <v/>
      </c>
      <c r="K37" s="30" t="str">
        <f>IF(ISBLANK(H37),"",IF($J37=1,20,IF($J37=2,18,IF($J37=3,16,IF($J37=4,15,IF($J37=5,14,IF($J37=6,13,IF($J37=7,12,IF($J37=8,11,IF($J37=9,10,IF($J37=10,9,IF($J37=11,8,IF($J37=12,7,IF($J37=13,6,IF($J37=14,5,IF($J37=15,4,IF($J37=16,3,IF($J37=17,2,IF($J37&gt;=18,1,)))))))))))))))))))</f>
        <v/>
      </c>
      <c r="L37" s="117"/>
      <c r="M37" s="111"/>
      <c r="N37" s="114" t="str">
        <f>IF(ISBLANK(L37),"",RANK($L37,$L$5:$L$40))</f>
        <v/>
      </c>
      <c r="O37" s="36" t="str">
        <f>IF(ISBLANK(L37),"",IF($N37=1,20,IF($N37=2,18,IF($N37=3,16,IF($N37=4,15,IF($N37=5,14,IF($N37=6,13,IF($N37=7,12,IF($N37=8,11,IF($N37=9,10,IF($N37=10,9,IF($N37=11,8,IF($N37=12,7,IF($N37=13,6,IF($N37=14,5,IF($N37=15,4,IF($N37=16,3,IF($N37=17,2,IF($N37&gt;=18,1,IF($N37=""," "))))))))))))))))))))</f>
        <v/>
      </c>
      <c r="P37" s="35" t="str">
        <f>IF(ISBLANK(L37),"",SUM(G37,K37,O37))</f>
        <v/>
      </c>
      <c r="Q37" s="115" t="str">
        <f>IF(ISBLANK(L37),"",RANK($P37,$P$5:$P$40))</f>
        <v/>
      </c>
    </row>
    <row r="38" spans="1:17" ht="15.75" x14ac:dyDescent="0.25">
      <c r="A38" s="2">
        <v>34</v>
      </c>
      <c r="B38" s="121"/>
      <c r="C38" s="98"/>
      <c r="D38" s="117"/>
      <c r="E38" s="118"/>
      <c r="F38" s="114" t="str">
        <f>IF(ISBLANK(D38),"",RANK($D38,$D$5:$D$40)+SUMPRODUCT(($D$5:$D$40=D38)*(E38&lt;$E$5:$E$40)))</f>
        <v/>
      </c>
      <c r="G38" s="32" t="str">
        <f>IF(ISBLANK(D38),"",IF($F38=1,20,IF($F38=2,18,IF($F38=3,16,IF($F38=4,15,IF($F38=5,14,IF($F38=6,13,IF($F38=7,12,IF($F38=8,11,IF($F38=9,10,IF($F38=10,9,IF($F38=11,8,IF($F38=12,7,IF($F38=13,6,IF($F38=14,5,IF($F38=15,4,IF($F38=16,3,IF($F38=17,2,IF($F38&gt;=18,1,IF($F38=""," "))))))))))))))))))))</f>
        <v/>
      </c>
      <c r="H38" s="117"/>
      <c r="I38" s="111"/>
      <c r="J38" s="116" t="str">
        <f>IF(ISBLANK(H38),"",RANK($H38,$H$5:$H$40)+SUMPRODUCT(($H$5:$H$40=H38)*(I38&lt;$I$5:$I$40)))</f>
        <v/>
      </c>
      <c r="K38" s="30" t="str">
        <f>IF(ISBLANK(H38),"",IF($J38=1,20,IF($J38=2,18,IF($J38=3,16,IF($J38=4,15,IF($J38=5,14,IF($J38=6,13,IF($J38=7,12,IF($J38=8,11,IF($J38=9,10,IF($J38=10,9,IF($J38=11,8,IF($J38=12,7,IF($J38=13,6,IF($J38=14,5,IF($J38=15,4,IF($J38=16,3,IF($J38=17,2,IF($J38&gt;=18,1,)))))))))))))))))))</f>
        <v/>
      </c>
      <c r="L38" s="117"/>
      <c r="M38" s="111"/>
      <c r="N38" s="114" t="str">
        <f>IF(ISBLANK(L38),"",RANK($L38,$L$5:$L$40))</f>
        <v/>
      </c>
      <c r="O38" s="36" t="str">
        <f>IF(ISBLANK(L38),"",IF($N38=1,20,IF($N38=2,18,IF($N38=3,16,IF($N38=4,15,IF($N38=5,14,IF($N38=6,13,IF($N38=7,12,IF($N38=8,11,IF($N38=9,10,IF($N38=10,9,IF($N38=11,8,IF($N38=12,7,IF($N38=13,6,IF($N38=14,5,IF($N38=15,4,IF($N38=16,3,IF($N38=17,2,IF($N38&gt;=18,1,IF($N38=""," "))))))))))))))))))))</f>
        <v/>
      </c>
      <c r="P38" s="35" t="str">
        <f>IF(ISBLANK(L38),"",SUM(G38,K38,O38))</f>
        <v/>
      </c>
      <c r="Q38" s="115" t="str">
        <f>IF(ISBLANK(L38),"",RANK($P38,$P$5:$P$40))</f>
        <v/>
      </c>
    </row>
    <row r="39" spans="1:17" ht="15.75" x14ac:dyDescent="0.25">
      <c r="A39" s="2">
        <v>35</v>
      </c>
      <c r="B39" s="121"/>
      <c r="C39" s="98"/>
      <c r="D39" s="117"/>
      <c r="E39" s="118"/>
      <c r="F39" s="114" t="str">
        <f>IF(ISBLANK(D39),"",RANK($D39,$D$5:$D$40)+SUMPRODUCT(($D$5:$D$40=D39)*(E39&lt;$E$5:$E$40)))</f>
        <v/>
      </c>
      <c r="G39" s="32" t="str">
        <f>IF(ISBLANK(D39),"",IF($F39=1,20,IF($F39=2,18,IF($F39=3,16,IF($F39=4,15,IF($F39=5,14,IF($F39=6,13,IF($F39=7,12,IF($F39=8,11,IF($F39=9,10,IF($F39=10,9,IF($F39=11,8,IF($F39=12,7,IF($F39=13,6,IF($F39=14,5,IF($F39=15,4,IF($F39=16,3,IF($F39=17,2,IF($F39&gt;=18,1,IF($F39=""," "))))))))))))))))))))</f>
        <v/>
      </c>
      <c r="H39" s="117"/>
      <c r="I39" s="111"/>
      <c r="J39" s="116" t="str">
        <f>IF(ISBLANK(H39),"",RANK($H39,$H$5:$H$40)+SUMPRODUCT(($H$5:$H$40=H39)*(I39&lt;$I$5:$I$40)))</f>
        <v/>
      </c>
      <c r="K39" s="30" t="str">
        <f>IF(ISBLANK(H39),"",IF($J39=1,20,IF($J39=2,18,IF($J39=3,16,IF($J39=4,15,IF($J39=5,14,IF($J39=6,13,IF($J39=7,12,IF($J39=8,11,IF($J39=9,10,IF($J39=10,9,IF($J39=11,8,IF($J39=12,7,IF($J39=13,6,IF($J39=14,5,IF($J39=15,4,IF($J39=16,3,IF($J39=17,2,IF($J39&gt;=18,1,)))))))))))))))))))</f>
        <v/>
      </c>
      <c r="L39" s="117"/>
      <c r="M39" s="111"/>
      <c r="N39" s="114" t="str">
        <f>IF(ISBLANK(L39),"",RANK($L39,$L$5:$L$40))</f>
        <v/>
      </c>
      <c r="O39" s="36" t="str">
        <f>IF(ISBLANK(L39),"",IF($N39=1,20,IF($N39=2,18,IF($N39=3,16,IF($N39=4,15,IF($N39=5,14,IF($N39=6,13,IF($N39=7,12,IF($N39=8,11,IF($N39=9,10,IF($N39=10,9,IF($N39=11,8,IF($N39=12,7,IF($N39=13,6,IF($N39=14,5,IF($N39=15,4,IF($N39=16,3,IF($N39=17,2,IF($N39&gt;=18,1,IF($N39=""," "))))))))))))))))))))</f>
        <v/>
      </c>
      <c r="P39" s="35" t="str">
        <f>IF(ISBLANK(L39),"",SUM(G39,K39,O39))</f>
        <v/>
      </c>
      <c r="Q39" s="115" t="str">
        <f>IF(ISBLANK(L39),"",RANK($P39,$P$5:$P$40))</f>
        <v/>
      </c>
    </row>
    <row r="40" spans="1:17" ht="15.75" x14ac:dyDescent="0.25">
      <c r="A40" s="2">
        <v>36</v>
      </c>
      <c r="B40" s="122"/>
      <c r="C40" s="98"/>
      <c r="D40" s="119"/>
      <c r="E40" s="120"/>
      <c r="F40" s="114" t="str">
        <f>IF(ISBLANK(D40),"",RANK($D40,$D$5:$D$40)+SUMPRODUCT(($D$5:$D$40=D40)*(E40&lt;$E$5:$E$40)))</f>
        <v/>
      </c>
      <c r="G40" s="32" t="str">
        <f>IF(ISBLANK(D40),"",IF($F40=1,20,IF($F40=2,18,IF($F40=3,16,IF($F40=4,15,IF($F40=5,14,IF($F40=6,13,IF($F40=7,12,IF($F40=8,11,IF($F40=9,10,IF($F40=10,9,IF($F40=11,8,IF($F40=12,7,IF($F40=13,6,IF($F40=14,5,IF($F40=15,4,IF($F40=16,3,IF($F40=17,2,IF($F40&gt;=18,1,IF($F40=""," "))))))))))))))))))))</f>
        <v/>
      </c>
      <c r="H40" s="119"/>
      <c r="I40" s="111"/>
      <c r="J40" s="116" t="str">
        <f>IF(ISBLANK(H40),"",RANK($H40,$H$5:$H$40)+SUMPRODUCT(($H$5:$H$40=H40)*(I40&lt;$I$5:$I$40)))</f>
        <v/>
      </c>
      <c r="K40" s="30" t="str">
        <f>IF(ISBLANK(H40),"",IF($J40=1,20,IF($J40=2,18,IF($J40=3,16,IF($J40=4,15,IF($J40=5,14,IF($J40=6,13,IF($J40=7,12,IF($J40=8,11,IF($J40=9,10,IF($J40=10,9,IF($J40=11,8,IF($J40=12,7,IF($J40=13,6,IF($J40=14,5,IF($J40=15,4,IF($J40=16,3,IF($J40=17,2,IF($J40&gt;=18,1,)))))))))))))))))))</f>
        <v/>
      </c>
      <c r="L40" s="119"/>
      <c r="M40" s="111"/>
      <c r="N40" s="114" t="str">
        <f>IF(ISBLANK(L40),"",RANK($L40,$L$5:$L$40))</f>
        <v/>
      </c>
      <c r="O40" s="36" t="str">
        <f>IF(ISBLANK(L40),"",IF($N40=1,20,IF($N40=2,18,IF($N40=3,16,IF($N40=4,15,IF($N40=5,14,IF($N40=6,13,IF($N40=7,12,IF($N40=8,11,IF($N40=9,10,IF($N40=10,9,IF($N40=11,8,IF($N40=12,7,IF($N40=13,6,IF($N40=14,5,IF($N40=15,4,IF($N40=16,3,IF($N40=17,2,IF($N40&gt;=18,1,IF($N40=""," "))))))))))))))))))))</f>
        <v/>
      </c>
      <c r="P40" s="35" t="str">
        <f>IF(ISBLANK(L40),"",SUM(G40,K40,O40))</f>
        <v/>
      </c>
      <c r="Q40" s="115" t="str">
        <f>IF(ISBLANK(L40),"",RANK($P40,$P$5:$P$40))</f>
        <v/>
      </c>
    </row>
    <row r="41" spans="1:17" x14ac:dyDescent="0.25">
      <c r="A41" t="s">
        <v>16</v>
      </c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AFADA8-BE88-4884-B97E-C291EA0EBD64}">
  <dimension ref="A1:Q41"/>
  <sheetViews>
    <sheetView zoomScale="130" zoomScaleNormal="130" workbookViewId="0">
      <selection activeCell="F14" sqref="F14"/>
    </sheetView>
  </sheetViews>
  <sheetFormatPr defaultRowHeight="15" x14ac:dyDescent="0.25"/>
  <cols>
    <col min="1" max="1" width="7.85546875" customWidth="1"/>
    <col min="2" max="3" width="23.42578125" customWidth="1"/>
    <col min="4" max="4" width="10.7109375" customWidth="1"/>
    <col min="5" max="5" width="11.5703125" customWidth="1"/>
    <col min="6" max="6" width="8.7109375" customWidth="1"/>
    <col min="7" max="7" width="9" customWidth="1"/>
    <col min="8" max="8" width="10.28515625" customWidth="1"/>
    <col min="9" max="9" width="10.85546875" customWidth="1"/>
    <col min="10" max="10" width="8.7109375" customWidth="1"/>
    <col min="11" max="11" width="10.28515625" customWidth="1"/>
    <col min="12" max="12" width="11.7109375" customWidth="1"/>
    <col min="13" max="13" width="13.28515625" customWidth="1"/>
    <col min="14" max="14" width="8.85546875" customWidth="1"/>
    <col min="15" max="17" width="11.7109375" customWidth="1"/>
  </cols>
  <sheetData>
    <row r="1" spans="1:17" ht="18.75" x14ac:dyDescent="0.3">
      <c r="A1" s="124" t="s">
        <v>77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24"/>
      <c r="P1" s="124"/>
      <c r="Q1" s="124"/>
    </row>
    <row r="2" spans="1:17" ht="18.75" x14ac:dyDescent="0.3">
      <c r="A2" s="15"/>
      <c r="B2" s="15"/>
      <c r="C2" s="15"/>
      <c r="D2" s="15"/>
      <c r="E2" s="15"/>
      <c r="F2" s="15"/>
      <c r="G2" s="15"/>
      <c r="H2" s="15"/>
      <c r="I2" s="15"/>
      <c r="J2" s="15"/>
      <c r="K2" s="15"/>
      <c r="L2" s="15" t="s">
        <v>78</v>
      </c>
      <c r="M2" s="15"/>
      <c r="N2" s="15"/>
      <c r="O2" s="15"/>
      <c r="P2" s="15"/>
      <c r="Q2" s="15"/>
    </row>
    <row r="4" spans="1:17" ht="48" thickBot="1" x14ac:dyDescent="0.3">
      <c r="A4" s="6" t="s">
        <v>1</v>
      </c>
      <c r="B4" s="7" t="s">
        <v>0</v>
      </c>
      <c r="C4" s="7" t="s">
        <v>76</v>
      </c>
      <c r="D4" s="7" t="s">
        <v>4</v>
      </c>
      <c r="E4" s="8" t="s">
        <v>29</v>
      </c>
      <c r="F4" s="8" t="s">
        <v>7</v>
      </c>
      <c r="G4" s="8" t="s">
        <v>8</v>
      </c>
      <c r="H4" s="7" t="s">
        <v>2</v>
      </c>
      <c r="I4" s="7" t="s">
        <v>28</v>
      </c>
      <c r="J4" s="8" t="s">
        <v>10</v>
      </c>
      <c r="K4" s="8" t="s">
        <v>11</v>
      </c>
      <c r="L4" s="7" t="s">
        <v>3</v>
      </c>
      <c r="M4" s="7" t="s">
        <v>27</v>
      </c>
      <c r="N4" s="8" t="s">
        <v>13</v>
      </c>
      <c r="O4" s="8" t="s">
        <v>14</v>
      </c>
      <c r="P4" s="8" t="s">
        <v>15</v>
      </c>
      <c r="Q4" s="9" t="s">
        <v>5</v>
      </c>
    </row>
    <row r="5" spans="1:17" ht="15.75" x14ac:dyDescent="0.25">
      <c r="A5" s="20">
        <v>1</v>
      </c>
      <c r="B5" s="21" t="s">
        <v>86</v>
      </c>
      <c r="C5" s="97">
        <v>1974</v>
      </c>
      <c r="D5" s="101">
        <v>86</v>
      </c>
      <c r="E5" s="110"/>
      <c r="F5" s="116">
        <f t="shared" ref="F5:F40" si="0">IF(ISBLANK(D5),"",RANK($D5,$D$5:$D$40)+SUMPRODUCT(($D$5:$D$40=D5)*(E5&lt;$E$5:$E$40)))</f>
        <v>1</v>
      </c>
      <c r="G5" s="30">
        <f t="shared" ref="G5:G40" si="1">IF(ISBLANK(D5),"",IF($F5=1,20,IF($F5=2,18,IF($F5=3,16,IF($F5=4,15,IF($F5=5,14,IF($F5=6,13,IF($F5=7,12,IF($F5=8,11,IF($F5=9,10,IF($F5=10,9,IF($F5=11,8,IF($F5=12,7,IF($F5=13,6,IF($F5=14,5,IF($F5=15,4,IF($F5=16,3,IF($F5=17,2,IF($F5&gt;=18,1,IF($F5=""," "))))))))))))))))))))</f>
        <v>20</v>
      </c>
      <c r="H5" s="101">
        <v>77</v>
      </c>
      <c r="I5" s="112"/>
      <c r="J5" s="116">
        <f t="shared" ref="J5:J23" si="2">IF(ISBLANK(H5),"",RANK($H5,$H$5:$H$40)+SUMPRODUCT(($H$5:$H$40=H5)*(I5&lt;$I$5:$I$40)))</f>
        <v>1</v>
      </c>
      <c r="K5" s="30">
        <f t="shared" ref="K5:K40" si="3">IF(ISBLANK(H5),"",IF($J5=1,20,IF($J5=2,18,IF($J5=3,16,IF($J5=4,15,IF($J5=5,14,IF($J5=6,13,IF($J5=7,12,IF($J5=8,11,IF($J5=9,10,IF($J5=10,9,IF($J5=11,8,IF($J5=12,7,IF($J5=13,6,IF($J5=14,5,IF($J5=15,4,IF($J5=16,3,IF($J5=17,2,IF($J5&gt;=18,1,)))))))))))))))))))</f>
        <v>20</v>
      </c>
      <c r="L5" s="101">
        <v>72</v>
      </c>
      <c r="M5" s="112"/>
      <c r="N5" s="116">
        <f t="shared" ref="N5:N28" si="4">IF(ISBLANK(L5),"",RANK($L5,$L$5:$L$40)+SUMPRODUCT(($L$5:$L$40=L5)*(M5&lt;$M$5:$M$40)))</f>
        <v>1</v>
      </c>
      <c r="O5" s="32">
        <f t="shared" ref="O5:O40" si="5">IF(ISBLANK(L5),"",IF($N5=1,20,IF($N5=2,18,IF($N5=3,16,IF($N5=4,15,IF($N5=5,14,IF($N5=6,13,IF($N5=7,12,IF($N5=8,11,IF($N5=9,10,IF($N5=10,9,IF($N5=11,8,IF($N5=12,7,IF($N5=13,6,IF($N5=14,5,IF($N5=15,4,IF($N5=16,3,IF($N5=17,2,IF($N5&gt;=18,1,IF($N5=""," "))))))))))))))))))))</f>
        <v>20</v>
      </c>
      <c r="P5" s="35">
        <f t="shared" ref="P5:P40" si="6">IF(ISBLANK(L5),"",SUM(G5,K5,O5))</f>
        <v>60</v>
      </c>
      <c r="Q5" s="115">
        <f t="shared" ref="Q5:Q40" si="7">IF(ISBLANK(L5),"",RANK($P5,$P$5:$P$40))</f>
        <v>1</v>
      </c>
    </row>
    <row r="6" spans="1:17" ht="15.75" x14ac:dyDescent="0.25">
      <c r="A6" s="2">
        <v>2</v>
      </c>
      <c r="B6" s="10" t="s">
        <v>94</v>
      </c>
      <c r="C6" s="98">
        <v>1968</v>
      </c>
      <c r="D6" s="103">
        <v>68</v>
      </c>
      <c r="E6" s="111"/>
      <c r="F6" s="116">
        <f t="shared" si="0"/>
        <v>2</v>
      </c>
      <c r="G6" s="30">
        <f t="shared" si="1"/>
        <v>18</v>
      </c>
      <c r="H6" s="103">
        <v>16</v>
      </c>
      <c r="I6" s="113"/>
      <c r="J6" s="116">
        <f t="shared" si="2"/>
        <v>2</v>
      </c>
      <c r="K6" s="30">
        <f t="shared" si="3"/>
        <v>18</v>
      </c>
      <c r="L6" s="103">
        <v>71</v>
      </c>
      <c r="M6" s="113"/>
      <c r="N6" s="116">
        <f t="shared" si="4"/>
        <v>2</v>
      </c>
      <c r="O6" s="32">
        <f t="shared" si="5"/>
        <v>18</v>
      </c>
      <c r="P6" s="35">
        <f t="shared" si="6"/>
        <v>54</v>
      </c>
      <c r="Q6" s="115">
        <f t="shared" si="7"/>
        <v>2</v>
      </c>
    </row>
    <row r="7" spans="1:17" ht="15.75" x14ac:dyDescent="0.25">
      <c r="A7" s="2">
        <v>3</v>
      </c>
      <c r="B7" s="10"/>
      <c r="C7" s="98"/>
      <c r="D7" s="103"/>
      <c r="E7" s="111"/>
      <c r="F7" s="116" t="str">
        <f t="shared" si="0"/>
        <v/>
      </c>
      <c r="G7" s="30" t="str">
        <f t="shared" si="1"/>
        <v/>
      </c>
      <c r="H7" s="103"/>
      <c r="I7" s="113"/>
      <c r="J7" s="116" t="str">
        <f t="shared" si="2"/>
        <v/>
      </c>
      <c r="K7" s="30" t="str">
        <f t="shared" si="3"/>
        <v/>
      </c>
      <c r="L7" s="103"/>
      <c r="M7" s="113"/>
      <c r="N7" s="116" t="str">
        <f t="shared" si="4"/>
        <v/>
      </c>
      <c r="O7" s="32" t="str">
        <f t="shared" si="5"/>
        <v/>
      </c>
      <c r="P7" s="35" t="str">
        <f t="shared" si="6"/>
        <v/>
      </c>
      <c r="Q7" s="115" t="str">
        <f t="shared" si="7"/>
        <v/>
      </c>
    </row>
    <row r="8" spans="1:17" ht="15.75" x14ac:dyDescent="0.25">
      <c r="A8" s="2">
        <v>4</v>
      </c>
      <c r="B8" s="10"/>
      <c r="C8" s="98"/>
      <c r="D8" s="103"/>
      <c r="E8" s="111"/>
      <c r="F8" s="116" t="str">
        <f t="shared" si="0"/>
        <v/>
      </c>
      <c r="G8" s="30" t="str">
        <f t="shared" si="1"/>
        <v/>
      </c>
      <c r="H8" s="103"/>
      <c r="I8" s="113"/>
      <c r="J8" s="116" t="str">
        <f t="shared" si="2"/>
        <v/>
      </c>
      <c r="K8" s="30" t="str">
        <f t="shared" si="3"/>
        <v/>
      </c>
      <c r="L8" s="103"/>
      <c r="M8" s="113"/>
      <c r="N8" s="116" t="str">
        <f t="shared" si="4"/>
        <v/>
      </c>
      <c r="O8" s="32" t="str">
        <f t="shared" si="5"/>
        <v/>
      </c>
      <c r="P8" s="35" t="str">
        <f t="shared" si="6"/>
        <v/>
      </c>
      <c r="Q8" s="115" t="str">
        <f t="shared" si="7"/>
        <v/>
      </c>
    </row>
    <row r="9" spans="1:17" ht="15.75" x14ac:dyDescent="0.25">
      <c r="A9" s="2">
        <v>5</v>
      </c>
      <c r="B9" s="10"/>
      <c r="C9" s="98"/>
      <c r="D9" s="103"/>
      <c r="E9" s="111"/>
      <c r="F9" s="116" t="str">
        <f t="shared" si="0"/>
        <v/>
      </c>
      <c r="G9" s="30" t="str">
        <f t="shared" si="1"/>
        <v/>
      </c>
      <c r="H9" s="103"/>
      <c r="I9" s="113"/>
      <c r="J9" s="116" t="str">
        <f t="shared" si="2"/>
        <v/>
      </c>
      <c r="K9" s="30" t="str">
        <f t="shared" si="3"/>
        <v/>
      </c>
      <c r="L9" s="103"/>
      <c r="M9" s="113"/>
      <c r="N9" s="116" t="str">
        <f t="shared" si="4"/>
        <v/>
      </c>
      <c r="O9" s="32" t="str">
        <f t="shared" si="5"/>
        <v/>
      </c>
      <c r="P9" s="35" t="str">
        <f t="shared" si="6"/>
        <v/>
      </c>
      <c r="Q9" s="115" t="str">
        <f t="shared" si="7"/>
        <v/>
      </c>
    </row>
    <row r="10" spans="1:17" ht="15.75" x14ac:dyDescent="0.25">
      <c r="A10" s="2">
        <v>6</v>
      </c>
      <c r="B10" s="10"/>
      <c r="C10" s="98"/>
      <c r="D10" s="103"/>
      <c r="E10" s="111"/>
      <c r="F10" s="116" t="str">
        <f t="shared" si="0"/>
        <v/>
      </c>
      <c r="G10" s="30" t="str">
        <f t="shared" si="1"/>
        <v/>
      </c>
      <c r="H10" s="103"/>
      <c r="I10" s="113"/>
      <c r="J10" s="116" t="str">
        <f t="shared" si="2"/>
        <v/>
      </c>
      <c r="K10" s="30" t="str">
        <f t="shared" si="3"/>
        <v/>
      </c>
      <c r="L10" s="103"/>
      <c r="M10" s="113"/>
      <c r="N10" s="116" t="str">
        <f t="shared" si="4"/>
        <v/>
      </c>
      <c r="O10" s="32" t="str">
        <f t="shared" si="5"/>
        <v/>
      </c>
      <c r="P10" s="35" t="str">
        <f t="shared" si="6"/>
        <v/>
      </c>
      <c r="Q10" s="115" t="str">
        <f t="shared" si="7"/>
        <v/>
      </c>
    </row>
    <row r="11" spans="1:17" ht="15.75" x14ac:dyDescent="0.25">
      <c r="A11" s="2">
        <v>7</v>
      </c>
      <c r="B11" s="10"/>
      <c r="C11" s="98"/>
      <c r="D11" s="103"/>
      <c r="E11" s="111"/>
      <c r="F11" s="116" t="str">
        <f t="shared" si="0"/>
        <v/>
      </c>
      <c r="G11" s="30" t="str">
        <f t="shared" si="1"/>
        <v/>
      </c>
      <c r="H11" s="103"/>
      <c r="I11" s="113"/>
      <c r="J11" s="116" t="str">
        <f t="shared" si="2"/>
        <v/>
      </c>
      <c r="K11" s="30" t="str">
        <f t="shared" si="3"/>
        <v/>
      </c>
      <c r="L11" s="103"/>
      <c r="M11" s="113"/>
      <c r="N11" s="116" t="str">
        <f t="shared" si="4"/>
        <v/>
      </c>
      <c r="O11" s="32" t="str">
        <f t="shared" si="5"/>
        <v/>
      </c>
      <c r="P11" s="35" t="str">
        <f t="shared" si="6"/>
        <v/>
      </c>
      <c r="Q11" s="115" t="str">
        <f t="shared" si="7"/>
        <v/>
      </c>
    </row>
    <row r="12" spans="1:17" ht="15.75" x14ac:dyDescent="0.25">
      <c r="A12" s="2">
        <v>8</v>
      </c>
      <c r="B12" s="10"/>
      <c r="C12" s="98"/>
      <c r="D12" s="103"/>
      <c r="E12" s="111"/>
      <c r="F12" s="116" t="str">
        <f t="shared" si="0"/>
        <v/>
      </c>
      <c r="G12" s="30" t="str">
        <f t="shared" si="1"/>
        <v/>
      </c>
      <c r="H12" s="103"/>
      <c r="I12" s="113"/>
      <c r="J12" s="116" t="str">
        <f t="shared" si="2"/>
        <v/>
      </c>
      <c r="K12" s="30" t="str">
        <f t="shared" si="3"/>
        <v/>
      </c>
      <c r="L12" s="103"/>
      <c r="M12" s="113"/>
      <c r="N12" s="116" t="str">
        <f t="shared" si="4"/>
        <v/>
      </c>
      <c r="O12" s="32" t="str">
        <f t="shared" si="5"/>
        <v/>
      </c>
      <c r="P12" s="35" t="str">
        <f t="shared" si="6"/>
        <v/>
      </c>
      <c r="Q12" s="115" t="str">
        <f t="shared" si="7"/>
        <v/>
      </c>
    </row>
    <row r="13" spans="1:17" ht="15.75" x14ac:dyDescent="0.25">
      <c r="A13" s="2">
        <v>9</v>
      </c>
      <c r="B13" s="10"/>
      <c r="C13" s="98"/>
      <c r="D13" s="103"/>
      <c r="E13" s="111"/>
      <c r="F13" s="116" t="str">
        <f t="shared" si="0"/>
        <v/>
      </c>
      <c r="G13" s="30" t="str">
        <f t="shared" si="1"/>
        <v/>
      </c>
      <c r="H13" s="103"/>
      <c r="I13" s="113"/>
      <c r="J13" s="116" t="str">
        <f t="shared" si="2"/>
        <v/>
      </c>
      <c r="K13" s="30" t="str">
        <f t="shared" si="3"/>
        <v/>
      </c>
      <c r="L13" s="103"/>
      <c r="M13" s="113"/>
      <c r="N13" s="116" t="str">
        <f t="shared" si="4"/>
        <v/>
      </c>
      <c r="O13" s="32" t="str">
        <f t="shared" si="5"/>
        <v/>
      </c>
      <c r="P13" s="35" t="str">
        <f t="shared" si="6"/>
        <v/>
      </c>
      <c r="Q13" s="115" t="str">
        <f t="shared" si="7"/>
        <v/>
      </c>
    </row>
    <row r="14" spans="1:17" ht="15.75" x14ac:dyDescent="0.25">
      <c r="A14" s="2">
        <v>10</v>
      </c>
      <c r="B14" s="10"/>
      <c r="C14" s="98"/>
      <c r="D14" s="103"/>
      <c r="E14" s="111"/>
      <c r="F14" s="116" t="str">
        <f t="shared" si="0"/>
        <v/>
      </c>
      <c r="G14" s="30" t="str">
        <f t="shared" si="1"/>
        <v/>
      </c>
      <c r="H14" s="103"/>
      <c r="I14" s="113"/>
      <c r="J14" s="116" t="str">
        <f t="shared" si="2"/>
        <v/>
      </c>
      <c r="K14" s="30" t="str">
        <f t="shared" si="3"/>
        <v/>
      </c>
      <c r="L14" s="103"/>
      <c r="M14" s="113"/>
      <c r="N14" s="116" t="str">
        <f t="shared" si="4"/>
        <v/>
      </c>
      <c r="O14" s="32" t="str">
        <f t="shared" si="5"/>
        <v/>
      </c>
      <c r="P14" s="35" t="str">
        <f t="shared" si="6"/>
        <v/>
      </c>
      <c r="Q14" s="115" t="str">
        <f t="shared" si="7"/>
        <v/>
      </c>
    </row>
    <row r="15" spans="1:17" ht="15.75" x14ac:dyDescent="0.25">
      <c r="A15" s="2">
        <v>11</v>
      </c>
      <c r="B15" s="10"/>
      <c r="C15" s="98"/>
      <c r="D15" s="103"/>
      <c r="E15" s="111"/>
      <c r="F15" s="116" t="str">
        <f t="shared" si="0"/>
        <v/>
      </c>
      <c r="G15" s="30" t="str">
        <f t="shared" si="1"/>
        <v/>
      </c>
      <c r="H15" s="103"/>
      <c r="I15" s="113"/>
      <c r="J15" s="116" t="str">
        <f t="shared" si="2"/>
        <v/>
      </c>
      <c r="K15" s="30" t="str">
        <f t="shared" si="3"/>
        <v/>
      </c>
      <c r="L15" s="103"/>
      <c r="M15" s="113"/>
      <c r="N15" s="116" t="str">
        <f t="shared" si="4"/>
        <v/>
      </c>
      <c r="O15" s="32" t="str">
        <f t="shared" si="5"/>
        <v/>
      </c>
      <c r="P15" s="35" t="str">
        <f t="shared" si="6"/>
        <v/>
      </c>
      <c r="Q15" s="115" t="str">
        <f t="shared" si="7"/>
        <v/>
      </c>
    </row>
    <row r="16" spans="1:17" ht="15.75" x14ac:dyDescent="0.25">
      <c r="A16" s="2">
        <v>12</v>
      </c>
      <c r="B16" s="10"/>
      <c r="C16" s="98"/>
      <c r="D16" s="103"/>
      <c r="E16" s="111"/>
      <c r="F16" s="116" t="str">
        <f t="shared" si="0"/>
        <v/>
      </c>
      <c r="G16" s="30" t="str">
        <f t="shared" si="1"/>
        <v/>
      </c>
      <c r="H16" s="103"/>
      <c r="I16" s="113"/>
      <c r="J16" s="116" t="str">
        <f t="shared" si="2"/>
        <v/>
      </c>
      <c r="K16" s="30" t="str">
        <f t="shared" si="3"/>
        <v/>
      </c>
      <c r="L16" s="103"/>
      <c r="M16" s="113"/>
      <c r="N16" s="116" t="str">
        <f t="shared" si="4"/>
        <v/>
      </c>
      <c r="O16" s="32" t="str">
        <f t="shared" si="5"/>
        <v/>
      </c>
      <c r="P16" s="35" t="str">
        <f t="shared" si="6"/>
        <v/>
      </c>
      <c r="Q16" s="115" t="str">
        <f t="shared" si="7"/>
        <v/>
      </c>
    </row>
    <row r="17" spans="1:17" ht="15.75" x14ac:dyDescent="0.25">
      <c r="A17" s="2">
        <v>13</v>
      </c>
      <c r="B17" s="10"/>
      <c r="C17" s="98"/>
      <c r="D17" s="103"/>
      <c r="E17" s="111"/>
      <c r="F17" s="116" t="str">
        <f t="shared" si="0"/>
        <v/>
      </c>
      <c r="G17" s="30" t="str">
        <f t="shared" si="1"/>
        <v/>
      </c>
      <c r="H17" s="103"/>
      <c r="I17" s="113"/>
      <c r="J17" s="116" t="str">
        <f t="shared" si="2"/>
        <v/>
      </c>
      <c r="K17" s="30" t="str">
        <f t="shared" si="3"/>
        <v/>
      </c>
      <c r="L17" s="103"/>
      <c r="M17" s="113"/>
      <c r="N17" s="116" t="str">
        <f t="shared" si="4"/>
        <v/>
      </c>
      <c r="O17" s="32" t="str">
        <f t="shared" si="5"/>
        <v/>
      </c>
      <c r="P17" s="35" t="str">
        <f t="shared" si="6"/>
        <v/>
      </c>
      <c r="Q17" s="115" t="str">
        <f t="shared" si="7"/>
        <v/>
      </c>
    </row>
    <row r="18" spans="1:17" ht="15.75" x14ac:dyDescent="0.25">
      <c r="A18" s="2">
        <v>14</v>
      </c>
      <c r="B18" s="10"/>
      <c r="C18" s="98"/>
      <c r="D18" s="103"/>
      <c r="E18" s="111"/>
      <c r="F18" s="116" t="str">
        <f t="shared" si="0"/>
        <v/>
      </c>
      <c r="G18" s="30" t="str">
        <f t="shared" si="1"/>
        <v/>
      </c>
      <c r="H18" s="103"/>
      <c r="I18" s="113"/>
      <c r="J18" s="116" t="str">
        <f t="shared" si="2"/>
        <v/>
      </c>
      <c r="K18" s="30" t="str">
        <f t="shared" si="3"/>
        <v/>
      </c>
      <c r="L18" s="103"/>
      <c r="M18" s="113"/>
      <c r="N18" s="116" t="str">
        <f t="shared" si="4"/>
        <v/>
      </c>
      <c r="O18" s="32" t="str">
        <f t="shared" si="5"/>
        <v/>
      </c>
      <c r="P18" s="35" t="str">
        <f t="shared" si="6"/>
        <v/>
      </c>
      <c r="Q18" s="115" t="str">
        <f t="shared" si="7"/>
        <v/>
      </c>
    </row>
    <row r="19" spans="1:17" ht="15.75" x14ac:dyDescent="0.25">
      <c r="A19" s="2">
        <v>15</v>
      </c>
      <c r="B19" s="10"/>
      <c r="C19" s="98"/>
      <c r="D19" s="103"/>
      <c r="E19" s="111"/>
      <c r="F19" s="116" t="str">
        <f t="shared" si="0"/>
        <v/>
      </c>
      <c r="G19" s="30" t="str">
        <f t="shared" si="1"/>
        <v/>
      </c>
      <c r="H19" s="103"/>
      <c r="I19" s="113"/>
      <c r="J19" s="116" t="str">
        <f t="shared" si="2"/>
        <v/>
      </c>
      <c r="K19" s="30" t="str">
        <f t="shared" si="3"/>
        <v/>
      </c>
      <c r="L19" s="103"/>
      <c r="M19" s="113"/>
      <c r="N19" s="116" t="str">
        <f t="shared" si="4"/>
        <v/>
      </c>
      <c r="O19" s="32" t="str">
        <f t="shared" si="5"/>
        <v/>
      </c>
      <c r="P19" s="35" t="str">
        <f t="shared" si="6"/>
        <v/>
      </c>
      <c r="Q19" s="115" t="str">
        <f t="shared" si="7"/>
        <v/>
      </c>
    </row>
    <row r="20" spans="1:17" ht="15.75" x14ac:dyDescent="0.25">
      <c r="A20" s="2">
        <v>16</v>
      </c>
      <c r="B20" s="10"/>
      <c r="C20" s="98"/>
      <c r="D20" s="103"/>
      <c r="E20" s="111"/>
      <c r="F20" s="116" t="str">
        <f t="shared" si="0"/>
        <v/>
      </c>
      <c r="G20" s="30" t="str">
        <f t="shared" si="1"/>
        <v/>
      </c>
      <c r="H20" s="103"/>
      <c r="I20" s="113"/>
      <c r="J20" s="116" t="str">
        <f t="shared" si="2"/>
        <v/>
      </c>
      <c r="K20" s="30" t="str">
        <f t="shared" si="3"/>
        <v/>
      </c>
      <c r="L20" s="103"/>
      <c r="M20" s="113"/>
      <c r="N20" s="116" t="str">
        <f t="shared" si="4"/>
        <v/>
      </c>
      <c r="O20" s="32" t="str">
        <f t="shared" si="5"/>
        <v/>
      </c>
      <c r="P20" s="35" t="str">
        <f t="shared" si="6"/>
        <v/>
      </c>
      <c r="Q20" s="115" t="str">
        <f t="shared" si="7"/>
        <v/>
      </c>
    </row>
    <row r="21" spans="1:17" ht="15.75" x14ac:dyDescent="0.25">
      <c r="A21" s="2">
        <v>17</v>
      </c>
      <c r="B21" s="10"/>
      <c r="C21" s="98"/>
      <c r="D21" s="103"/>
      <c r="E21" s="111"/>
      <c r="F21" s="114" t="str">
        <f t="shared" si="0"/>
        <v/>
      </c>
      <c r="G21" s="32" t="str">
        <f t="shared" si="1"/>
        <v/>
      </c>
      <c r="H21" s="103"/>
      <c r="I21" s="113"/>
      <c r="J21" s="114" t="str">
        <f t="shared" si="2"/>
        <v/>
      </c>
      <c r="K21" s="32" t="str">
        <f t="shared" si="3"/>
        <v/>
      </c>
      <c r="L21" s="103"/>
      <c r="M21" s="113"/>
      <c r="N21" s="116" t="str">
        <f t="shared" si="4"/>
        <v/>
      </c>
      <c r="O21" s="32" t="str">
        <f t="shared" si="5"/>
        <v/>
      </c>
      <c r="P21" s="35" t="str">
        <f t="shared" si="6"/>
        <v/>
      </c>
      <c r="Q21" s="115" t="str">
        <f t="shared" si="7"/>
        <v/>
      </c>
    </row>
    <row r="22" spans="1:17" ht="15.75" x14ac:dyDescent="0.25">
      <c r="A22" s="2">
        <v>18</v>
      </c>
      <c r="B22" s="10"/>
      <c r="C22" s="98"/>
      <c r="D22" s="103"/>
      <c r="E22" s="111"/>
      <c r="F22" s="114" t="str">
        <f t="shared" si="0"/>
        <v/>
      </c>
      <c r="G22" s="32" t="str">
        <f t="shared" si="1"/>
        <v/>
      </c>
      <c r="H22" s="103"/>
      <c r="I22" s="113"/>
      <c r="J22" s="114" t="str">
        <f t="shared" si="2"/>
        <v/>
      </c>
      <c r="K22" s="32" t="str">
        <f t="shared" si="3"/>
        <v/>
      </c>
      <c r="L22" s="103"/>
      <c r="M22" s="113"/>
      <c r="N22" s="116" t="str">
        <f t="shared" si="4"/>
        <v/>
      </c>
      <c r="O22" s="32" t="str">
        <f t="shared" si="5"/>
        <v/>
      </c>
      <c r="P22" s="35" t="str">
        <f t="shared" si="6"/>
        <v/>
      </c>
      <c r="Q22" s="115" t="str">
        <f t="shared" si="7"/>
        <v/>
      </c>
    </row>
    <row r="23" spans="1:17" ht="15.75" x14ac:dyDescent="0.25">
      <c r="A23" s="2">
        <v>19</v>
      </c>
      <c r="B23" s="10"/>
      <c r="C23" s="98"/>
      <c r="D23" s="103"/>
      <c r="E23" s="111"/>
      <c r="F23" s="114" t="str">
        <f t="shared" si="0"/>
        <v/>
      </c>
      <c r="G23" s="32" t="str">
        <f t="shared" si="1"/>
        <v/>
      </c>
      <c r="H23" s="103"/>
      <c r="I23" s="113"/>
      <c r="J23" s="114" t="str">
        <f t="shared" si="2"/>
        <v/>
      </c>
      <c r="K23" s="32" t="str">
        <f t="shared" si="3"/>
        <v/>
      </c>
      <c r="L23" s="103"/>
      <c r="M23" s="113"/>
      <c r="N23" s="116" t="str">
        <f t="shared" si="4"/>
        <v/>
      </c>
      <c r="O23" s="32" t="str">
        <f t="shared" si="5"/>
        <v/>
      </c>
      <c r="P23" s="35" t="str">
        <f t="shared" si="6"/>
        <v/>
      </c>
      <c r="Q23" s="115" t="str">
        <f t="shared" si="7"/>
        <v/>
      </c>
    </row>
    <row r="24" spans="1:17" ht="15.75" x14ac:dyDescent="0.25">
      <c r="A24" s="2">
        <v>20</v>
      </c>
      <c r="B24" s="10"/>
      <c r="C24" s="98"/>
      <c r="D24" s="103"/>
      <c r="E24" s="111"/>
      <c r="F24" s="114" t="str">
        <f t="shared" si="0"/>
        <v/>
      </c>
      <c r="G24" s="32" t="str">
        <f t="shared" si="1"/>
        <v/>
      </c>
      <c r="H24" s="103"/>
      <c r="I24" s="113"/>
      <c r="J24" s="31"/>
      <c r="K24" s="32" t="str">
        <f t="shared" si="3"/>
        <v/>
      </c>
      <c r="L24" s="103"/>
      <c r="M24" s="113"/>
      <c r="N24" s="116" t="str">
        <f t="shared" si="4"/>
        <v/>
      </c>
      <c r="O24" s="32" t="str">
        <f t="shared" si="5"/>
        <v/>
      </c>
      <c r="P24" s="35" t="str">
        <f t="shared" si="6"/>
        <v/>
      </c>
      <c r="Q24" s="115" t="str">
        <f t="shared" si="7"/>
        <v/>
      </c>
    </row>
    <row r="25" spans="1:17" ht="15.75" x14ac:dyDescent="0.25">
      <c r="A25" s="2">
        <v>21</v>
      </c>
      <c r="B25" s="10"/>
      <c r="C25" s="98"/>
      <c r="D25" s="103"/>
      <c r="E25" s="111"/>
      <c r="F25" s="114" t="str">
        <f t="shared" si="0"/>
        <v/>
      </c>
      <c r="G25" s="32" t="str">
        <f t="shared" si="1"/>
        <v/>
      </c>
      <c r="H25" s="103"/>
      <c r="I25" s="113"/>
      <c r="J25" s="116" t="str">
        <f t="shared" ref="J25:J40" si="8">IF(ISBLANK(H25),"",RANK($H25,$H$5:$H$40)+SUMPRODUCT(($H$5:$H$40=H25)*(I25&lt;$I$5:$I$40)))</f>
        <v/>
      </c>
      <c r="K25" s="30" t="str">
        <f t="shared" si="3"/>
        <v/>
      </c>
      <c r="L25" s="109"/>
      <c r="M25" s="113"/>
      <c r="N25" s="116" t="str">
        <f t="shared" si="4"/>
        <v/>
      </c>
      <c r="O25" s="32" t="str">
        <f t="shared" si="5"/>
        <v/>
      </c>
      <c r="P25" s="35" t="str">
        <f t="shared" si="6"/>
        <v/>
      </c>
      <c r="Q25" s="115" t="str">
        <f t="shared" si="7"/>
        <v/>
      </c>
    </row>
    <row r="26" spans="1:17" ht="15.75" x14ac:dyDescent="0.25">
      <c r="A26" s="2">
        <v>22</v>
      </c>
      <c r="B26" s="10"/>
      <c r="C26" s="98"/>
      <c r="D26" s="103"/>
      <c r="E26" s="111"/>
      <c r="F26" s="114" t="str">
        <f t="shared" si="0"/>
        <v/>
      </c>
      <c r="G26" s="32" t="str">
        <f t="shared" si="1"/>
        <v/>
      </c>
      <c r="H26" s="103"/>
      <c r="I26" s="113"/>
      <c r="J26" s="116" t="str">
        <f t="shared" si="8"/>
        <v/>
      </c>
      <c r="K26" s="30" t="str">
        <f t="shared" si="3"/>
        <v/>
      </c>
      <c r="L26" s="103"/>
      <c r="M26" s="113"/>
      <c r="N26" s="116" t="str">
        <f t="shared" si="4"/>
        <v/>
      </c>
      <c r="O26" s="32" t="str">
        <f t="shared" si="5"/>
        <v/>
      </c>
      <c r="P26" s="35" t="str">
        <f t="shared" si="6"/>
        <v/>
      </c>
      <c r="Q26" s="115" t="str">
        <f t="shared" si="7"/>
        <v/>
      </c>
    </row>
    <row r="27" spans="1:17" ht="15.75" x14ac:dyDescent="0.25">
      <c r="A27" s="2">
        <v>23</v>
      </c>
      <c r="B27" s="10"/>
      <c r="C27" s="98"/>
      <c r="D27" s="103"/>
      <c r="E27" s="111"/>
      <c r="F27" s="114" t="str">
        <f t="shared" si="0"/>
        <v/>
      </c>
      <c r="G27" s="32" t="str">
        <f t="shared" si="1"/>
        <v/>
      </c>
      <c r="H27" s="103"/>
      <c r="I27" s="113"/>
      <c r="J27" s="116" t="str">
        <f t="shared" si="8"/>
        <v/>
      </c>
      <c r="K27" s="30" t="str">
        <f t="shared" si="3"/>
        <v/>
      </c>
      <c r="L27" s="103"/>
      <c r="M27" s="113"/>
      <c r="N27" s="116" t="str">
        <f t="shared" si="4"/>
        <v/>
      </c>
      <c r="O27" s="32" t="str">
        <f t="shared" si="5"/>
        <v/>
      </c>
      <c r="P27" s="35" t="str">
        <f t="shared" si="6"/>
        <v/>
      </c>
      <c r="Q27" s="115" t="str">
        <f t="shared" si="7"/>
        <v/>
      </c>
    </row>
    <row r="28" spans="1:17" ht="15.75" x14ac:dyDescent="0.25">
      <c r="A28" s="2">
        <v>24</v>
      </c>
      <c r="B28" s="10"/>
      <c r="C28" s="98"/>
      <c r="D28" s="103"/>
      <c r="E28" s="111"/>
      <c r="F28" s="114" t="str">
        <f t="shared" si="0"/>
        <v/>
      </c>
      <c r="G28" s="32" t="str">
        <f t="shared" si="1"/>
        <v/>
      </c>
      <c r="H28" s="103"/>
      <c r="I28" s="113"/>
      <c r="J28" s="116" t="str">
        <f t="shared" si="8"/>
        <v/>
      </c>
      <c r="K28" s="30" t="str">
        <f t="shared" si="3"/>
        <v/>
      </c>
      <c r="L28" s="103"/>
      <c r="M28" s="113"/>
      <c r="N28" s="116" t="str">
        <f t="shared" si="4"/>
        <v/>
      </c>
      <c r="O28" s="32" t="str">
        <f t="shared" si="5"/>
        <v/>
      </c>
      <c r="P28" s="35" t="str">
        <f t="shared" si="6"/>
        <v/>
      </c>
      <c r="Q28" s="115" t="str">
        <f t="shared" si="7"/>
        <v/>
      </c>
    </row>
    <row r="29" spans="1:17" ht="15.75" x14ac:dyDescent="0.25">
      <c r="A29" s="2">
        <v>25</v>
      </c>
      <c r="B29" s="10"/>
      <c r="C29" s="98"/>
      <c r="D29" s="103"/>
      <c r="E29" s="111"/>
      <c r="F29" s="114" t="str">
        <f t="shared" si="0"/>
        <v/>
      </c>
      <c r="G29" s="32" t="str">
        <f t="shared" si="1"/>
        <v/>
      </c>
      <c r="H29" s="103"/>
      <c r="I29" s="113"/>
      <c r="J29" s="116" t="str">
        <f t="shared" si="8"/>
        <v/>
      </c>
      <c r="K29" s="30" t="str">
        <f t="shared" si="3"/>
        <v/>
      </c>
      <c r="L29" s="103"/>
      <c r="M29" s="113"/>
      <c r="N29" s="114" t="str">
        <f t="shared" ref="N29:N40" si="9">IF(ISBLANK(L29),"",RANK($L29,$L$5:$L$40))</f>
        <v/>
      </c>
      <c r="O29" s="32" t="str">
        <f t="shared" si="5"/>
        <v/>
      </c>
      <c r="P29" s="35" t="str">
        <f t="shared" si="6"/>
        <v/>
      </c>
      <c r="Q29" s="115" t="str">
        <f t="shared" si="7"/>
        <v/>
      </c>
    </row>
    <row r="30" spans="1:17" ht="15.75" x14ac:dyDescent="0.25">
      <c r="A30" s="2">
        <v>26</v>
      </c>
      <c r="B30" s="10"/>
      <c r="C30" s="98"/>
      <c r="D30" s="103"/>
      <c r="E30" s="111"/>
      <c r="F30" s="114" t="str">
        <f t="shared" si="0"/>
        <v/>
      </c>
      <c r="G30" s="32" t="str">
        <f t="shared" si="1"/>
        <v/>
      </c>
      <c r="H30" s="103"/>
      <c r="I30" s="113"/>
      <c r="J30" s="116" t="str">
        <f t="shared" si="8"/>
        <v/>
      </c>
      <c r="K30" s="30" t="str">
        <f t="shared" si="3"/>
        <v/>
      </c>
      <c r="L30" s="103"/>
      <c r="M30" s="113"/>
      <c r="N30" s="114" t="str">
        <f t="shared" si="9"/>
        <v/>
      </c>
      <c r="O30" s="32" t="str">
        <f t="shared" si="5"/>
        <v/>
      </c>
      <c r="P30" s="35" t="str">
        <f t="shared" si="6"/>
        <v/>
      </c>
      <c r="Q30" s="115" t="str">
        <f t="shared" si="7"/>
        <v/>
      </c>
    </row>
    <row r="31" spans="1:17" ht="15.75" x14ac:dyDescent="0.25">
      <c r="A31" s="2">
        <v>27</v>
      </c>
      <c r="B31" s="10"/>
      <c r="C31" s="98"/>
      <c r="D31" s="103"/>
      <c r="E31" s="111"/>
      <c r="F31" s="114" t="str">
        <f t="shared" si="0"/>
        <v/>
      </c>
      <c r="G31" s="32" t="str">
        <f t="shared" si="1"/>
        <v/>
      </c>
      <c r="H31" s="103"/>
      <c r="I31" s="113"/>
      <c r="J31" s="116" t="str">
        <f t="shared" si="8"/>
        <v/>
      </c>
      <c r="K31" s="30" t="str">
        <f t="shared" si="3"/>
        <v/>
      </c>
      <c r="L31" s="103"/>
      <c r="M31" s="113"/>
      <c r="N31" s="114" t="str">
        <f t="shared" si="9"/>
        <v/>
      </c>
      <c r="O31" s="32" t="str">
        <f t="shared" si="5"/>
        <v/>
      </c>
      <c r="P31" s="35" t="str">
        <f t="shared" si="6"/>
        <v/>
      </c>
      <c r="Q31" s="115" t="str">
        <f t="shared" si="7"/>
        <v/>
      </c>
    </row>
    <row r="32" spans="1:17" ht="15.75" x14ac:dyDescent="0.25">
      <c r="A32" s="2">
        <v>28</v>
      </c>
      <c r="B32" s="10"/>
      <c r="C32" s="98"/>
      <c r="D32" s="103"/>
      <c r="E32" s="111"/>
      <c r="F32" s="114" t="str">
        <f t="shared" si="0"/>
        <v/>
      </c>
      <c r="G32" s="32" t="str">
        <f t="shared" si="1"/>
        <v/>
      </c>
      <c r="H32" s="103"/>
      <c r="I32" s="113"/>
      <c r="J32" s="116" t="str">
        <f t="shared" si="8"/>
        <v/>
      </c>
      <c r="K32" s="30" t="str">
        <f t="shared" si="3"/>
        <v/>
      </c>
      <c r="L32" s="103"/>
      <c r="M32" s="111"/>
      <c r="N32" s="114" t="str">
        <f t="shared" si="9"/>
        <v/>
      </c>
      <c r="O32" s="32" t="str">
        <f t="shared" si="5"/>
        <v/>
      </c>
      <c r="P32" s="35" t="str">
        <f t="shared" si="6"/>
        <v/>
      </c>
      <c r="Q32" s="115" t="str">
        <f t="shared" si="7"/>
        <v/>
      </c>
    </row>
    <row r="33" spans="1:17" ht="15.75" x14ac:dyDescent="0.25">
      <c r="A33" s="2">
        <v>29</v>
      </c>
      <c r="B33" s="10"/>
      <c r="C33" s="98"/>
      <c r="D33" s="103"/>
      <c r="E33" s="111"/>
      <c r="F33" s="114" t="str">
        <f t="shared" si="0"/>
        <v/>
      </c>
      <c r="G33" s="32" t="str">
        <f t="shared" si="1"/>
        <v/>
      </c>
      <c r="H33" s="103"/>
      <c r="I33" s="111"/>
      <c r="J33" s="116" t="str">
        <f t="shared" si="8"/>
        <v/>
      </c>
      <c r="K33" s="30" t="str">
        <f t="shared" si="3"/>
        <v/>
      </c>
      <c r="L33" s="103"/>
      <c r="M33" s="111"/>
      <c r="N33" s="114" t="str">
        <f t="shared" si="9"/>
        <v/>
      </c>
      <c r="O33" s="32" t="str">
        <f t="shared" si="5"/>
        <v/>
      </c>
      <c r="P33" s="35" t="str">
        <f t="shared" si="6"/>
        <v/>
      </c>
      <c r="Q33" s="115" t="str">
        <f t="shared" si="7"/>
        <v/>
      </c>
    </row>
    <row r="34" spans="1:17" ht="15.75" x14ac:dyDescent="0.25">
      <c r="A34" s="2">
        <v>30</v>
      </c>
      <c r="B34" s="10"/>
      <c r="C34" s="99"/>
      <c r="D34" s="103"/>
      <c r="E34" s="111"/>
      <c r="F34" s="114" t="str">
        <f t="shared" si="0"/>
        <v/>
      </c>
      <c r="G34" s="32" t="str">
        <f t="shared" si="1"/>
        <v/>
      </c>
      <c r="H34" s="103"/>
      <c r="I34" s="111"/>
      <c r="J34" s="116" t="str">
        <f t="shared" si="8"/>
        <v/>
      </c>
      <c r="K34" s="30" t="str">
        <f t="shared" si="3"/>
        <v/>
      </c>
      <c r="L34" s="103"/>
      <c r="M34" s="111"/>
      <c r="N34" s="114" t="str">
        <f t="shared" si="9"/>
        <v/>
      </c>
      <c r="O34" s="36" t="str">
        <f t="shared" si="5"/>
        <v/>
      </c>
      <c r="P34" s="35" t="str">
        <f t="shared" si="6"/>
        <v/>
      </c>
      <c r="Q34" s="115" t="str">
        <f t="shared" si="7"/>
        <v/>
      </c>
    </row>
    <row r="35" spans="1:17" ht="15.75" x14ac:dyDescent="0.25">
      <c r="A35" s="2">
        <v>31</v>
      </c>
      <c r="B35" s="121"/>
      <c r="C35" s="98"/>
      <c r="D35" s="117"/>
      <c r="E35" s="118"/>
      <c r="F35" s="114" t="str">
        <f t="shared" si="0"/>
        <v/>
      </c>
      <c r="G35" s="32" t="str">
        <f t="shared" si="1"/>
        <v/>
      </c>
      <c r="H35" s="117"/>
      <c r="I35" s="111"/>
      <c r="J35" s="116" t="str">
        <f t="shared" si="8"/>
        <v/>
      </c>
      <c r="K35" s="30" t="str">
        <f t="shared" si="3"/>
        <v/>
      </c>
      <c r="L35" s="117"/>
      <c r="M35" s="111"/>
      <c r="N35" s="114" t="str">
        <f t="shared" si="9"/>
        <v/>
      </c>
      <c r="O35" s="36" t="str">
        <f t="shared" si="5"/>
        <v/>
      </c>
      <c r="P35" s="35" t="str">
        <f t="shared" si="6"/>
        <v/>
      </c>
      <c r="Q35" s="115" t="str">
        <f t="shared" si="7"/>
        <v/>
      </c>
    </row>
    <row r="36" spans="1:17" ht="15.75" x14ac:dyDescent="0.25">
      <c r="A36" s="2">
        <v>32</v>
      </c>
      <c r="B36" s="121"/>
      <c r="C36" s="98"/>
      <c r="D36" s="117"/>
      <c r="E36" s="118"/>
      <c r="F36" s="114" t="str">
        <f t="shared" si="0"/>
        <v/>
      </c>
      <c r="G36" s="32" t="str">
        <f t="shared" si="1"/>
        <v/>
      </c>
      <c r="H36" s="117"/>
      <c r="I36" s="111"/>
      <c r="J36" s="116" t="str">
        <f t="shared" si="8"/>
        <v/>
      </c>
      <c r="K36" s="30" t="str">
        <f t="shared" si="3"/>
        <v/>
      </c>
      <c r="L36" s="117"/>
      <c r="M36" s="111"/>
      <c r="N36" s="114" t="str">
        <f t="shared" si="9"/>
        <v/>
      </c>
      <c r="O36" s="36" t="str">
        <f t="shared" si="5"/>
        <v/>
      </c>
      <c r="P36" s="35" t="str">
        <f t="shared" si="6"/>
        <v/>
      </c>
      <c r="Q36" s="115" t="str">
        <f t="shared" si="7"/>
        <v/>
      </c>
    </row>
    <row r="37" spans="1:17" ht="15.75" x14ac:dyDescent="0.25">
      <c r="A37" s="2">
        <v>33</v>
      </c>
      <c r="B37" s="121"/>
      <c r="C37" s="98"/>
      <c r="D37" s="117"/>
      <c r="E37" s="118"/>
      <c r="F37" s="114" t="str">
        <f t="shared" si="0"/>
        <v/>
      </c>
      <c r="G37" s="32" t="str">
        <f t="shared" si="1"/>
        <v/>
      </c>
      <c r="H37" s="117"/>
      <c r="I37" s="111"/>
      <c r="J37" s="116" t="str">
        <f t="shared" si="8"/>
        <v/>
      </c>
      <c r="K37" s="30" t="str">
        <f t="shared" si="3"/>
        <v/>
      </c>
      <c r="L37" s="117"/>
      <c r="M37" s="111"/>
      <c r="N37" s="114" t="str">
        <f t="shared" si="9"/>
        <v/>
      </c>
      <c r="O37" s="36" t="str">
        <f t="shared" si="5"/>
        <v/>
      </c>
      <c r="P37" s="35" t="str">
        <f t="shared" si="6"/>
        <v/>
      </c>
      <c r="Q37" s="115" t="str">
        <f t="shared" si="7"/>
        <v/>
      </c>
    </row>
    <row r="38" spans="1:17" ht="15.75" x14ac:dyDescent="0.25">
      <c r="A38" s="2">
        <v>34</v>
      </c>
      <c r="B38" s="121"/>
      <c r="C38" s="98"/>
      <c r="D38" s="117"/>
      <c r="E38" s="118"/>
      <c r="F38" s="114" t="str">
        <f t="shared" si="0"/>
        <v/>
      </c>
      <c r="G38" s="32" t="str">
        <f t="shared" si="1"/>
        <v/>
      </c>
      <c r="H38" s="117"/>
      <c r="I38" s="111"/>
      <c r="J38" s="116" t="str">
        <f t="shared" si="8"/>
        <v/>
      </c>
      <c r="K38" s="30" t="str">
        <f t="shared" si="3"/>
        <v/>
      </c>
      <c r="L38" s="117"/>
      <c r="M38" s="111"/>
      <c r="N38" s="114" t="str">
        <f t="shared" si="9"/>
        <v/>
      </c>
      <c r="O38" s="36" t="str">
        <f t="shared" si="5"/>
        <v/>
      </c>
      <c r="P38" s="35" t="str">
        <f t="shared" si="6"/>
        <v/>
      </c>
      <c r="Q38" s="115" t="str">
        <f t="shared" si="7"/>
        <v/>
      </c>
    </row>
    <row r="39" spans="1:17" ht="15.75" x14ac:dyDescent="0.25">
      <c r="A39" s="2">
        <v>35</v>
      </c>
      <c r="B39" s="121"/>
      <c r="C39" s="98"/>
      <c r="D39" s="117"/>
      <c r="E39" s="118"/>
      <c r="F39" s="114" t="str">
        <f t="shared" si="0"/>
        <v/>
      </c>
      <c r="G39" s="32" t="str">
        <f t="shared" si="1"/>
        <v/>
      </c>
      <c r="H39" s="117"/>
      <c r="I39" s="111"/>
      <c r="J39" s="116" t="str">
        <f t="shared" si="8"/>
        <v/>
      </c>
      <c r="K39" s="30" t="str">
        <f t="shared" si="3"/>
        <v/>
      </c>
      <c r="L39" s="117"/>
      <c r="M39" s="111"/>
      <c r="N39" s="114" t="str">
        <f t="shared" si="9"/>
        <v/>
      </c>
      <c r="O39" s="36" t="str">
        <f t="shared" si="5"/>
        <v/>
      </c>
      <c r="P39" s="35" t="str">
        <f t="shared" si="6"/>
        <v/>
      </c>
      <c r="Q39" s="115" t="str">
        <f t="shared" si="7"/>
        <v/>
      </c>
    </row>
    <row r="40" spans="1:17" ht="15.75" x14ac:dyDescent="0.25">
      <c r="A40" s="2">
        <v>36</v>
      </c>
      <c r="B40" s="122"/>
      <c r="C40" s="98"/>
      <c r="D40" s="119"/>
      <c r="E40" s="120"/>
      <c r="F40" s="114" t="str">
        <f t="shared" si="0"/>
        <v/>
      </c>
      <c r="G40" s="32" t="str">
        <f t="shared" si="1"/>
        <v/>
      </c>
      <c r="H40" s="119"/>
      <c r="I40" s="111"/>
      <c r="J40" s="116" t="str">
        <f t="shared" si="8"/>
        <v/>
      </c>
      <c r="K40" s="30" t="str">
        <f t="shared" si="3"/>
        <v/>
      </c>
      <c r="L40" s="119"/>
      <c r="M40" s="111"/>
      <c r="N40" s="114" t="str">
        <f t="shared" si="9"/>
        <v/>
      </c>
      <c r="O40" s="36" t="str">
        <f t="shared" si="5"/>
        <v/>
      </c>
      <c r="P40" s="35" t="str">
        <f t="shared" si="6"/>
        <v/>
      </c>
      <c r="Q40" s="115" t="str">
        <f t="shared" si="7"/>
        <v/>
      </c>
    </row>
    <row r="41" spans="1:17" x14ac:dyDescent="0.25">
      <c r="A41" t="s">
        <v>16</v>
      </c>
    </row>
  </sheetData>
  <mergeCells count="1">
    <mergeCell ref="A1:Q1"/>
  </mergeCells>
  <pageMargins left="0.70866141732283472" right="0.70866141732283472" top="0.74803149606299213" bottom="0.74803149606299213" header="0.31496062992125984" footer="0.31496062992125984"/>
  <pageSetup paperSize="9" scale="60" orientation="landscape" r:id="rId1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A3DB7-040E-4210-8390-54AE8E628B01}">
  <dimension ref="A1:E15"/>
  <sheetViews>
    <sheetView workbookViewId="0">
      <selection activeCell="G15" sqref="G15"/>
    </sheetView>
  </sheetViews>
  <sheetFormatPr defaultRowHeight="15" x14ac:dyDescent="0.25"/>
  <cols>
    <col min="2" max="2" width="12.7109375" customWidth="1"/>
    <col min="4" max="4" width="26" customWidth="1"/>
  </cols>
  <sheetData>
    <row r="1" spans="1:5" x14ac:dyDescent="0.25">
      <c r="A1" t="s">
        <v>49</v>
      </c>
      <c r="C1" t="s">
        <v>51</v>
      </c>
      <c r="E1" t="s">
        <v>35</v>
      </c>
    </row>
    <row r="2" spans="1:5" x14ac:dyDescent="0.25">
      <c r="A2" t="s">
        <v>35</v>
      </c>
      <c r="C2" t="s">
        <v>59</v>
      </c>
      <c r="E2" t="s">
        <v>18</v>
      </c>
    </row>
    <row r="3" spans="1:5" x14ac:dyDescent="0.25">
      <c r="A3" t="s">
        <v>48</v>
      </c>
      <c r="C3" t="s">
        <v>42</v>
      </c>
      <c r="E3" t="s">
        <v>19</v>
      </c>
    </row>
    <row r="4" spans="1:5" x14ac:dyDescent="0.25">
      <c r="A4" t="s">
        <v>52</v>
      </c>
      <c r="C4" t="s">
        <v>47</v>
      </c>
      <c r="E4" t="s">
        <v>22</v>
      </c>
    </row>
    <row r="5" spans="1:5" x14ac:dyDescent="0.25">
      <c r="A5" t="s">
        <v>50</v>
      </c>
      <c r="C5" t="s">
        <v>46</v>
      </c>
      <c r="E5" t="s">
        <v>23</v>
      </c>
    </row>
    <row r="6" spans="1:5" x14ac:dyDescent="0.25">
      <c r="A6" t="s">
        <v>43</v>
      </c>
      <c r="C6" t="s">
        <v>44</v>
      </c>
      <c r="E6" t="s">
        <v>39</v>
      </c>
    </row>
    <row r="7" spans="1:5" x14ac:dyDescent="0.25">
      <c r="A7" t="s">
        <v>62</v>
      </c>
      <c r="C7" t="s">
        <v>53</v>
      </c>
      <c r="E7" t="s">
        <v>24</v>
      </c>
    </row>
    <row r="8" spans="1:5" x14ac:dyDescent="0.25">
      <c r="A8" t="s">
        <v>45</v>
      </c>
      <c r="C8" t="s">
        <v>21</v>
      </c>
      <c r="E8" t="s">
        <v>26</v>
      </c>
    </row>
    <row r="9" spans="1:5" x14ac:dyDescent="0.25">
      <c r="A9" t="s">
        <v>58</v>
      </c>
      <c r="C9" t="s">
        <v>20</v>
      </c>
      <c r="E9" t="s">
        <v>40</v>
      </c>
    </row>
    <row r="10" spans="1:5" x14ac:dyDescent="0.25">
      <c r="A10" t="s">
        <v>60</v>
      </c>
      <c r="C10" t="s">
        <v>36</v>
      </c>
    </row>
    <row r="11" spans="1:5" x14ac:dyDescent="0.25">
      <c r="A11" t="s">
        <v>55</v>
      </c>
      <c r="C11" t="s">
        <v>37</v>
      </c>
    </row>
    <row r="12" spans="1:5" x14ac:dyDescent="0.25">
      <c r="A12" t="s">
        <v>56</v>
      </c>
      <c r="C12" t="s">
        <v>38</v>
      </c>
    </row>
    <row r="13" spans="1:5" x14ac:dyDescent="0.25">
      <c r="A13" t="s">
        <v>61</v>
      </c>
      <c r="C13" t="s">
        <v>41</v>
      </c>
    </row>
    <row r="14" spans="1:5" x14ac:dyDescent="0.25">
      <c r="A14" t="s">
        <v>54</v>
      </c>
      <c r="C14" t="s">
        <v>33</v>
      </c>
    </row>
    <row r="15" spans="1:5" x14ac:dyDescent="0.25">
      <c r="A15" t="s">
        <v>57</v>
      </c>
      <c r="C15" t="s">
        <v>34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958940-41E0-4C85-B47B-1FF02B638FF3}">
  <sheetPr>
    <tabColor rgb="FFC00000"/>
  </sheetPr>
  <dimension ref="A2:M32"/>
  <sheetViews>
    <sheetView topLeftCell="B1" workbookViewId="0">
      <selection activeCell="J25" sqref="J25"/>
    </sheetView>
  </sheetViews>
  <sheetFormatPr defaultRowHeight="15" x14ac:dyDescent="0.25"/>
  <cols>
    <col min="1" max="1" width="9.28515625" customWidth="1"/>
    <col min="2" max="2" width="23.42578125" customWidth="1"/>
    <col min="3" max="11" width="13.7109375" customWidth="1"/>
    <col min="12" max="12" width="17.42578125" customWidth="1"/>
    <col min="13" max="13" width="10.7109375" customWidth="1"/>
  </cols>
  <sheetData>
    <row r="2" spans="1:13" x14ac:dyDescent="0.25">
      <c r="C2" s="125"/>
      <c r="D2" s="125"/>
      <c r="E2" s="125"/>
    </row>
    <row r="3" spans="1:13" ht="61.9" customHeight="1" thickBot="1" x14ac:dyDescent="0.3">
      <c r="A3" s="39" t="s">
        <v>1</v>
      </c>
      <c r="B3" s="79" t="s">
        <v>0</v>
      </c>
      <c r="C3" s="90" t="s">
        <v>63</v>
      </c>
      <c r="D3" s="79" t="s">
        <v>64</v>
      </c>
      <c r="E3" s="79" t="s">
        <v>65</v>
      </c>
      <c r="F3" s="79" t="s">
        <v>66</v>
      </c>
      <c r="G3" s="79" t="s">
        <v>67</v>
      </c>
      <c r="H3" s="79" t="s">
        <v>68</v>
      </c>
      <c r="I3" s="79" t="s">
        <v>69</v>
      </c>
      <c r="J3" s="79" t="s">
        <v>70</v>
      </c>
      <c r="K3" s="79" t="s">
        <v>71</v>
      </c>
      <c r="L3" s="79" t="s">
        <v>15</v>
      </c>
      <c r="M3" s="80" t="s">
        <v>5</v>
      </c>
    </row>
    <row r="4" spans="1:13" ht="15.75" x14ac:dyDescent="0.25">
      <c r="A4" s="12">
        <v>5</v>
      </c>
      <c r="B4" s="21" t="s">
        <v>18</v>
      </c>
      <c r="C4" s="54">
        <v>16</v>
      </c>
      <c r="D4" s="55">
        <v>20</v>
      </c>
      <c r="E4" s="56">
        <v>15</v>
      </c>
      <c r="F4" s="62">
        <v>20</v>
      </c>
      <c r="G4" s="63">
        <v>20</v>
      </c>
      <c r="H4" s="64">
        <v>18</v>
      </c>
      <c r="I4" s="73"/>
      <c r="J4" s="75"/>
      <c r="K4" s="76"/>
      <c r="L4" s="67">
        <f>SUM(Tabula8[[#This Row],[1. posms 1. vingrinājums]:[3. posms 3. vingrinājums]])</f>
        <v>109</v>
      </c>
      <c r="M4" s="46">
        <f t="shared" ref="M4:M15" si="0">IF(ISBLANK(L4),"",RANK($L4,$L$4:$L$32))</f>
        <v>1</v>
      </c>
    </row>
    <row r="5" spans="1:13" ht="15.75" x14ac:dyDescent="0.25">
      <c r="A5" s="12">
        <v>2</v>
      </c>
      <c r="B5" s="10" t="s">
        <v>25</v>
      </c>
      <c r="C5" s="57">
        <v>20</v>
      </c>
      <c r="D5" s="44">
        <v>15</v>
      </c>
      <c r="E5" s="58">
        <v>20</v>
      </c>
      <c r="F5" s="65">
        <v>16</v>
      </c>
      <c r="G5" s="40">
        <v>20</v>
      </c>
      <c r="H5" s="66">
        <v>13</v>
      </c>
      <c r="I5" s="68"/>
      <c r="J5" s="42"/>
      <c r="K5" s="69"/>
      <c r="L5" s="67">
        <f>SUM(Tabula8[[#This Row],[1. posms 1. vingrinājums]:[3. posms 3. vingrinājums]])</f>
        <v>104</v>
      </c>
      <c r="M5" s="46">
        <f t="shared" si="0"/>
        <v>2</v>
      </c>
    </row>
    <row r="6" spans="1:13" ht="15.75" x14ac:dyDescent="0.25">
      <c r="A6" s="12">
        <v>3</v>
      </c>
      <c r="B6" s="10" t="s">
        <v>26</v>
      </c>
      <c r="C6" s="57">
        <v>13</v>
      </c>
      <c r="D6" s="44">
        <v>13</v>
      </c>
      <c r="E6" s="58">
        <v>18</v>
      </c>
      <c r="F6" s="65">
        <v>16</v>
      </c>
      <c r="G6" s="40">
        <v>11</v>
      </c>
      <c r="H6" s="66">
        <v>20</v>
      </c>
      <c r="I6" s="68"/>
      <c r="J6" s="42"/>
      <c r="K6" s="70"/>
      <c r="L6" s="67">
        <f>SUM(Tabula8[[#This Row],[1. posms 1. vingrinājums]:[3. posms 3. vingrinājums]])</f>
        <v>91</v>
      </c>
      <c r="M6" s="46">
        <f t="shared" si="0"/>
        <v>3</v>
      </c>
    </row>
    <row r="7" spans="1:13" ht="15.75" x14ac:dyDescent="0.25">
      <c r="A7" s="12">
        <v>4</v>
      </c>
      <c r="B7" s="10" t="s">
        <v>24</v>
      </c>
      <c r="C7" s="57">
        <v>18</v>
      </c>
      <c r="D7" s="44">
        <v>18</v>
      </c>
      <c r="E7" s="58">
        <v>12</v>
      </c>
      <c r="F7" s="65">
        <v>12</v>
      </c>
      <c r="G7" s="40">
        <v>16</v>
      </c>
      <c r="H7" s="66">
        <v>14</v>
      </c>
      <c r="I7" s="68"/>
      <c r="J7" s="42"/>
      <c r="K7" s="69"/>
      <c r="L7" s="67">
        <f>SUM(Tabula8[[#This Row],[1. posms 1. vingrinājums]:[3. posms 3. vingrinājums]])</f>
        <v>90</v>
      </c>
      <c r="M7" s="46">
        <f t="shared" si="0"/>
        <v>4</v>
      </c>
    </row>
    <row r="8" spans="1:13" ht="15.75" x14ac:dyDescent="0.25">
      <c r="A8" s="12">
        <v>7</v>
      </c>
      <c r="B8" s="10" t="s">
        <v>22</v>
      </c>
      <c r="C8" s="57">
        <v>11</v>
      </c>
      <c r="D8" s="44">
        <v>14</v>
      </c>
      <c r="E8" s="58">
        <v>16</v>
      </c>
      <c r="F8" s="65">
        <v>16</v>
      </c>
      <c r="G8" s="40">
        <v>13</v>
      </c>
      <c r="H8" s="66">
        <v>12</v>
      </c>
      <c r="I8" s="68"/>
      <c r="J8" s="42"/>
      <c r="K8" s="69"/>
      <c r="L8" s="67">
        <f>SUM(Tabula8[[#This Row],[1. posms 1. vingrinājums]:[3. posms 3. vingrinājums]])</f>
        <v>82</v>
      </c>
      <c r="M8" s="46">
        <f t="shared" si="0"/>
        <v>5</v>
      </c>
    </row>
    <row r="9" spans="1:13" ht="15.75" x14ac:dyDescent="0.25">
      <c r="A9" s="12">
        <v>6</v>
      </c>
      <c r="B9" s="10" t="s">
        <v>19</v>
      </c>
      <c r="C9" s="57">
        <v>16</v>
      </c>
      <c r="D9" s="44">
        <v>12</v>
      </c>
      <c r="E9" s="58">
        <v>13</v>
      </c>
      <c r="F9" s="65">
        <v>13</v>
      </c>
      <c r="G9" s="40">
        <v>12</v>
      </c>
      <c r="H9" s="66">
        <v>15</v>
      </c>
      <c r="I9" s="68"/>
      <c r="J9" s="42"/>
      <c r="K9" s="69"/>
      <c r="L9" s="67">
        <f>SUM(Tabula8[[#This Row],[1. posms 1. vingrinājums]:[3. posms 3. vingrinājums]])</f>
        <v>81</v>
      </c>
      <c r="M9" s="46">
        <f t="shared" si="0"/>
        <v>6</v>
      </c>
    </row>
    <row r="10" spans="1:13" ht="15.75" x14ac:dyDescent="0.25">
      <c r="A10" s="12">
        <v>8</v>
      </c>
      <c r="B10" s="10" t="s">
        <v>23</v>
      </c>
      <c r="C10" s="57">
        <v>12</v>
      </c>
      <c r="D10" s="44">
        <v>11</v>
      </c>
      <c r="E10" s="58">
        <v>11</v>
      </c>
      <c r="F10" s="65">
        <v>11</v>
      </c>
      <c r="G10" s="40">
        <v>10</v>
      </c>
      <c r="H10" s="66">
        <v>10</v>
      </c>
      <c r="I10" s="68"/>
      <c r="J10" s="42"/>
      <c r="K10" s="70"/>
      <c r="L10" s="67">
        <f>SUM(Tabula8[[#This Row],[1. posms 1. vingrinājums]:[3. posms 3. vingrinājums]])</f>
        <v>65</v>
      </c>
      <c r="M10" s="46">
        <f t="shared" si="0"/>
        <v>7</v>
      </c>
    </row>
    <row r="11" spans="1:13" ht="15.75" x14ac:dyDescent="0.25">
      <c r="A11" s="12">
        <v>11</v>
      </c>
      <c r="B11" s="10" t="s">
        <v>39</v>
      </c>
      <c r="C11" s="57"/>
      <c r="D11" s="44"/>
      <c r="E11" s="58"/>
      <c r="F11" s="65">
        <v>20</v>
      </c>
      <c r="G11" s="40">
        <v>14</v>
      </c>
      <c r="H11" s="66">
        <v>11</v>
      </c>
      <c r="I11" s="68"/>
      <c r="J11" s="42"/>
      <c r="K11" s="69"/>
      <c r="L11" s="67">
        <f>SUM(Tabula8[[#This Row],[1. posms 1. vingrinājums]:[3. posms 3. vingrinājums]])</f>
        <v>45</v>
      </c>
      <c r="M11" s="46">
        <f t="shared" si="0"/>
        <v>8</v>
      </c>
    </row>
    <row r="12" spans="1:13" ht="15.75" x14ac:dyDescent="0.25">
      <c r="A12" s="12">
        <v>1</v>
      </c>
      <c r="B12" s="21" t="s">
        <v>17</v>
      </c>
      <c r="C12" s="57">
        <v>14</v>
      </c>
      <c r="D12" s="44">
        <v>16</v>
      </c>
      <c r="E12" s="58">
        <v>14</v>
      </c>
      <c r="F12" s="65"/>
      <c r="G12" s="40"/>
      <c r="H12" s="66"/>
      <c r="I12" s="74"/>
      <c r="J12" s="45"/>
      <c r="K12" s="77"/>
      <c r="L12" s="67">
        <f>SUM(Tabula8[[#This Row],[1. posms 1. vingrinājums]:[3. posms 3. vingrinājums]])</f>
        <v>44</v>
      </c>
      <c r="M12" s="46">
        <f t="shared" si="0"/>
        <v>9</v>
      </c>
    </row>
    <row r="13" spans="1:13" ht="15.75" x14ac:dyDescent="0.25">
      <c r="A13" s="12">
        <v>12</v>
      </c>
      <c r="B13" s="10" t="s">
        <v>40</v>
      </c>
      <c r="C13" s="57"/>
      <c r="D13" s="44"/>
      <c r="E13" s="58"/>
      <c r="F13" s="65">
        <v>10</v>
      </c>
      <c r="G13" s="40">
        <v>16</v>
      </c>
      <c r="H13" s="66">
        <v>16</v>
      </c>
      <c r="I13" s="68"/>
      <c r="J13" s="42"/>
      <c r="K13" s="70"/>
      <c r="L13" s="67">
        <f>SUM(Tabula8[[#This Row],[1. posms 1. vingrinājums]:[3. posms 3. vingrinājums]])</f>
        <v>42</v>
      </c>
      <c r="M13" s="46">
        <f t="shared" si="0"/>
        <v>10</v>
      </c>
    </row>
    <row r="14" spans="1:13" ht="31.5" x14ac:dyDescent="0.25">
      <c r="A14" s="12">
        <v>9</v>
      </c>
      <c r="B14" s="10" t="s">
        <v>33</v>
      </c>
      <c r="C14" s="57"/>
      <c r="D14" s="44"/>
      <c r="E14" s="58"/>
      <c r="F14" s="65">
        <v>9</v>
      </c>
      <c r="G14" s="40">
        <v>9</v>
      </c>
      <c r="H14" s="66">
        <v>9</v>
      </c>
      <c r="I14" s="68"/>
      <c r="J14" s="42"/>
      <c r="K14" s="69"/>
      <c r="L14" s="67">
        <f>SUM(Tabula8[[#This Row],[1. posms 1. vingrinājums]:[3. posms 3. vingrinājums]])</f>
        <v>27</v>
      </c>
      <c r="M14" s="46">
        <f t="shared" si="0"/>
        <v>11</v>
      </c>
    </row>
    <row r="15" spans="1:13" ht="15.75" x14ac:dyDescent="0.25">
      <c r="A15" s="12">
        <v>10</v>
      </c>
      <c r="B15" s="10" t="s">
        <v>34</v>
      </c>
      <c r="C15" s="57"/>
      <c r="D15" s="44"/>
      <c r="E15" s="58"/>
      <c r="F15" s="65">
        <v>8</v>
      </c>
      <c r="G15" s="40">
        <v>8</v>
      </c>
      <c r="H15" s="66">
        <v>8</v>
      </c>
      <c r="I15" s="68"/>
      <c r="J15" s="42"/>
      <c r="K15" s="69"/>
      <c r="L15" s="67">
        <f>SUM(Tabula8[[#This Row],[1. posms 1. vingrinājums]:[3. posms 3. vingrinājums]])</f>
        <v>24</v>
      </c>
      <c r="M15" s="46">
        <f t="shared" si="0"/>
        <v>12</v>
      </c>
    </row>
    <row r="16" spans="1:13" ht="15.75" x14ac:dyDescent="0.25">
      <c r="A16" s="12">
        <v>13</v>
      </c>
      <c r="B16" s="10"/>
      <c r="C16" s="57"/>
      <c r="D16" s="44"/>
      <c r="E16" s="58"/>
      <c r="F16" s="65"/>
      <c r="G16" s="40"/>
      <c r="H16" s="66"/>
      <c r="I16" s="68"/>
      <c r="J16" s="42"/>
      <c r="K16" s="69"/>
      <c r="L16" s="67"/>
      <c r="M16" s="46"/>
    </row>
    <row r="17" spans="1:13" ht="15.75" x14ac:dyDescent="0.25">
      <c r="A17" s="12">
        <v>14</v>
      </c>
      <c r="B17" s="10"/>
      <c r="C17" s="57"/>
      <c r="D17" s="44"/>
      <c r="E17" s="58"/>
      <c r="F17" s="65"/>
      <c r="G17" s="40"/>
      <c r="H17" s="66"/>
      <c r="I17" s="68"/>
      <c r="J17" s="42"/>
      <c r="K17" s="69"/>
      <c r="L17" s="67"/>
      <c r="M17" s="46"/>
    </row>
    <row r="18" spans="1:13" ht="15.75" x14ac:dyDescent="0.25">
      <c r="A18" s="12">
        <v>15</v>
      </c>
      <c r="B18" s="10"/>
      <c r="C18" s="57"/>
      <c r="D18" s="44"/>
      <c r="E18" s="58"/>
      <c r="F18" s="65"/>
      <c r="G18" s="40"/>
      <c r="H18" s="66"/>
      <c r="I18" s="68"/>
      <c r="J18" s="42"/>
      <c r="K18" s="69"/>
      <c r="L18" s="67"/>
      <c r="M18" s="46"/>
    </row>
    <row r="19" spans="1:13" ht="15.75" x14ac:dyDescent="0.25">
      <c r="A19" s="12">
        <v>16</v>
      </c>
      <c r="B19" s="10"/>
      <c r="C19" s="57"/>
      <c r="D19" s="44"/>
      <c r="E19" s="58"/>
      <c r="F19" s="65"/>
      <c r="G19" s="40"/>
      <c r="H19" s="66"/>
      <c r="I19" s="68"/>
      <c r="J19" s="42"/>
      <c r="K19" s="69"/>
      <c r="L19" s="67"/>
      <c r="M19" s="46"/>
    </row>
    <row r="20" spans="1:13" ht="15.75" x14ac:dyDescent="0.25">
      <c r="A20" s="12">
        <v>17</v>
      </c>
      <c r="B20" s="10"/>
      <c r="C20" s="57"/>
      <c r="D20" s="44"/>
      <c r="E20" s="58"/>
      <c r="F20" s="65"/>
      <c r="G20" s="40"/>
      <c r="H20" s="66"/>
      <c r="I20" s="68"/>
      <c r="J20" s="42"/>
      <c r="K20" s="69"/>
      <c r="L20" s="67"/>
      <c r="M20" s="46"/>
    </row>
    <row r="21" spans="1:13" ht="15.75" x14ac:dyDescent="0.25">
      <c r="A21" s="12">
        <v>18</v>
      </c>
      <c r="B21" s="10"/>
      <c r="C21" s="57"/>
      <c r="D21" s="44"/>
      <c r="E21" s="58"/>
      <c r="F21" s="65"/>
      <c r="G21" s="40"/>
      <c r="H21" s="66"/>
      <c r="I21" s="68"/>
      <c r="J21" s="42"/>
      <c r="K21" s="69"/>
      <c r="L21" s="67"/>
      <c r="M21" s="46"/>
    </row>
    <row r="22" spans="1:13" ht="15.75" x14ac:dyDescent="0.25">
      <c r="A22" s="12">
        <v>19</v>
      </c>
      <c r="B22" s="10"/>
      <c r="C22" s="57"/>
      <c r="D22" s="44"/>
      <c r="E22" s="58"/>
      <c r="F22" s="65"/>
      <c r="G22" s="40"/>
      <c r="H22" s="66"/>
      <c r="I22" s="68"/>
      <c r="J22" s="42"/>
      <c r="K22" s="69"/>
      <c r="L22" s="67"/>
      <c r="M22" s="46"/>
    </row>
    <row r="23" spans="1:13" ht="15.75" x14ac:dyDescent="0.25">
      <c r="A23" s="12">
        <v>20</v>
      </c>
      <c r="B23" s="10"/>
      <c r="C23" s="57"/>
      <c r="D23" s="44"/>
      <c r="E23" s="58"/>
      <c r="F23" s="65"/>
      <c r="G23" s="40"/>
      <c r="H23" s="66"/>
      <c r="I23" s="68"/>
      <c r="J23" s="42"/>
      <c r="K23" s="69"/>
      <c r="L23" s="67"/>
      <c r="M23" s="46"/>
    </row>
    <row r="24" spans="1:13" ht="15.75" x14ac:dyDescent="0.25">
      <c r="A24" s="12">
        <v>21</v>
      </c>
      <c r="B24" s="10"/>
      <c r="C24" s="57"/>
      <c r="D24" s="44"/>
      <c r="E24" s="58"/>
      <c r="F24" s="65"/>
      <c r="G24" s="40"/>
      <c r="H24" s="66"/>
      <c r="I24" s="68"/>
      <c r="J24" s="42"/>
      <c r="K24" s="69"/>
      <c r="L24" s="67"/>
      <c r="M24" s="46"/>
    </row>
    <row r="25" spans="1:13" ht="15.75" x14ac:dyDescent="0.25">
      <c r="A25" s="12">
        <v>22</v>
      </c>
      <c r="B25" s="10"/>
      <c r="C25" s="57"/>
      <c r="D25" s="44"/>
      <c r="E25" s="58"/>
      <c r="F25" s="65"/>
      <c r="G25" s="40"/>
      <c r="H25" s="66"/>
      <c r="I25" s="68"/>
      <c r="J25" s="42"/>
      <c r="K25" s="70"/>
      <c r="L25" s="67"/>
      <c r="M25" s="46"/>
    </row>
    <row r="26" spans="1:13" ht="15.75" x14ac:dyDescent="0.25">
      <c r="A26" s="12">
        <v>23</v>
      </c>
      <c r="B26" s="10"/>
      <c r="C26" s="57"/>
      <c r="D26" s="44"/>
      <c r="E26" s="58"/>
      <c r="F26" s="65"/>
      <c r="G26" s="40"/>
      <c r="H26" s="66"/>
      <c r="I26" s="68"/>
      <c r="J26" s="42"/>
      <c r="K26" s="70"/>
      <c r="L26" s="67"/>
      <c r="M26" s="46"/>
    </row>
    <row r="27" spans="1:13" ht="15.75" x14ac:dyDescent="0.25">
      <c r="A27" s="12">
        <v>24</v>
      </c>
      <c r="B27" s="10"/>
      <c r="C27" s="57"/>
      <c r="D27" s="44"/>
      <c r="E27" s="58"/>
      <c r="F27" s="65"/>
      <c r="G27" s="40"/>
      <c r="H27" s="66"/>
      <c r="I27" s="68"/>
      <c r="J27" s="42"/>
      <c r="K27" s="70"/>
      <c r="L27" s="67"/>
      <c r="M27" s="46"/>
    </row>
    <row r="28" spans="1:13" ht="15.75" x14ac:dyDescent="0.25">
      <c r="A28" s="12">
        <v>25</v>
      </c>
      <c r="B28" s="10"/>
      <c r="C28" s="57"/>
      <c r="D28" s="44"/>
      <c r="E28" s="58"/>
      <c r="F28" s="65"/>
      <c r="G28" s="40"/>
      <c r="H28" s="66"/>
      <c r="I28" s="68"/>
      <c r="J28" s="42"/>
      <c r="K28" s="70"/>
      <c r="L28" s="67"/>
      <c r="M28" s="46"/>
    </row>
    <row r="29" spans="1:13" ht="15.75" x14ac:dyDescent="0.25">
      <c r="A29" s="12">
        <v>26</v>
      </c>
      <c r="B29" s="10"/>
      <c r="C29" s="57"/>
      <c r="D29" s="44"/>
      <c r="E29" s="58"/>
      <c r="F29" s="65"/>
      <c r="G29" s="40"/>
      <c r="H29" s="66"/>
      <c r="I29" s="68"/>
      <c r="J29" s="42"/>
      <c r="K29" s="70"/>
      <c r="L29" s="67"/>
      <c r="M29" s="46"/>
    </row>
    <row r="30" spans="1:13" ht="15.75" x14ac:dyDescent="0.25">
      <c r="A30" s="12">
        <v>27</v>
      </c>
      <c r="B30" s="10"/>
      <c r="C30" s="57"/>
      <c r="D30" s="44"/>
      <c r="E30" s="58"/>
      <c r="F30" s="65"/>
      <c r="G30" s="40"/>
      <c r="H30" s="66"/>
      <c r="I30" s="68"/>
      <c r="J30" s="42"/>
      <c r="K30" s="70"/>
      <c r="L30" s="67"/>
      <c r="M30" s="46"/>
    </row>
    <row r="31" spans="1:13" ht="15.75" x14ac:dyDescent="0.25">
      <c r="A31" s="12">
        <v>28</v>
      </c>
      <c r="B31" s="10"/>
      <c r="C31" s="57"/>
      <c r="D31" s="44"/>
      <c r="E31" s="58"/>
      <c r="F31" s="65"/>
      <c r="G31" s="40"/>
      <c r="H31" s="66"/>
      <c r="I31" s="68"/>
      <c r="J31" s="42"/>
      <c r="K31" s="70"/>
      <c r="L31" s="67"/>
      <c r="M31" s="46"/>
    </row>
    <row r="32" spans="1:13" ht="15.75" x14ac:dyDescent="0.25">
      <c r="A32" s="27">
        <v>29</v>
      </c>
      <c r="B32" s="13"/>
      <c r="C32" s="95"/>
      <c r="D32" s="78"/>
      <c r="E32" s="93"/>
      <c r="F32" s="96"/>
      <c r="G32" s="41"/>
      <c r="H32" s="86"/>
      <c r="I32" s="71"/>
      <c r="J32" s="43"/>
      <c r="K32" s="72"/>
      <c r="L32" s="91"/>
      <c r="M32" s="92"/>
    </row>
  </sheetData>
  <mergeCells count="1">
    <mergeCell ref="C2:E2"/>
  </mergeCells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5F722-8ADF-4F79-8CAF-885CA7585A1D}">
  <sheetPr>
    <tabColor rgb="FFC00000"/>
  </sheetPr>
  <dimension ref="A3:M32"/>
  <sheetViews>
    <sheetView workbookViewId="0">
      <selection activeCell="G14" sqref="G14"/>
    </sheetView>
  </sheetViews>
  <sheetFormatPr defaultRowHeight="15" x14ac:dyDescent="0.25"/>
  <cols>
    <col min="1" max="1" width="9.28515625" customWidth="1"/>
    <col min="2" max="2" width="23.42578125" customWidth="1"/>
    <col min="3" max="11" width="13.7109375" customWidth="1"/>
    <col min="12" max="12" width="13.85546875" customWidth="1"/>
  </cols>
  <sheetData>
    <row r="3" spans="1:13" ht="61.9" customHeight="1" thickBot="1" x14ac:dyDescent="0.3">
      <c r="A3" s="90" t="s">
        <v>1</v>
      </c>
      <c r="B3" s="79" t="s">
        <v>0</v>
      </c>
      <c r="C3" s="79" t="s">
        <v>63</v>
      </c>
      <c r="D3" s="79" t="s">
        <v>64</v>
      </c>
      <c r="E3" s="79" t="s">
        <v>65</v>
      </c>
      <c r="F3" s="79" t="s">
        <v>66</v>
      </c>
      <c r="G3" s="79" t="s">
        <v>67</v>
      </c>
      <c r="H3" s="79" t="s">
        <v>68</v>
      </c>
      <c r="I3" s="79" t="s">
        <v>69</v>
      </c>
      <c r="J3" s="79" t="s">
        <v>70</v>
      </c>
      <c r="K3" s="79" t="s">
        <v>71</v>
      </c>
      <c r="L3" s="79" t="s">
        <v>15</v>
      </c>
      <c r="M3" s="80" t="s">
        <v>5</v>
      </c>
    </row>
    <row r="4" spans="1:13" ht="15.75" x14ac:dyDescent="0.25">
      <c r="A4" s="25">
        <v>1</v>
      </c>
      <c r="B4" s="21" t="s">
        <v>21</v>
      </c>
      <c r="C4" s="50">
        <v>20</v>
      </c>
      <c r="D4" s="47">
        <v>18</v>
      </c>
      <c r="E4" s="87">
        <v>18</v>
      </c>
      <c r="F4" s="52">
        <v>15</v>
      </c>
      <c r="G4" s="48">
        <v>20</v>
      </c>
      <c r="H4" s="88">
        <v>16</v>
      </c>
      <c r="I4" s="59"/>
      <c r="J4" s="49"/>
      <c r="K4" s="89"/>
      <c r="L4" s="67">
        <f>SUM(Tabula813[[#This Row],[1. posms 1. vingrinājums]:[3. posms 3. vingrinājums]])</f>
        <v>107</v>
      </c>
      <c r="M4" s="46">
        <f>IF(ISBLANK(L4),"",RANK($L4,$L$4:$L$32))</f>
        <v>2</v>
      </c>
    </row>
    <row r="5" spans="1:13" ht="15.75" x14ac:dyDescent="0.25">
      <c r="A5" s="12">
        <v>2</v>
      </c>
      <c r="B5" s="10" t="s">
        <v>20</v>
      </c>
      <c r="C5" s="51">
        <v>16</v>
      </c>
      <c r="D5" s="44">
        <v>20</v>
      </c>
      <c r="E5" s="58">
        <v>18</v>
      </c>
      <c r="F5" s="53">
        <v>18</v>
      </c>
      <c r="G5" s="40">
        <v>16</v>
      </c>
      <c r="H5" s="66">
        <v>20</v>
      </c>
      <c r="I5" s="60"/>
      <c r="J5" s="42"/>
      <c r="K5" s="69"/>
      <c r="L5" s="67">
        <f>SUM(Tabula813[[#This Row],[1. posms 1. vingrinājums]:[3. posms 3. vingrinājums]])</f>
        <v>108</v>
      </c>
      <c r="M5" s="46">
        <f t="shared" ref="M5:M9" si="0">IF(ISBLANK(L5),"",RANK($L5,$L$4:$L$32))</f>
        <v>1</v>
      </c>
    </row>
    <row r="6" spans="1:13" ht="15.75" x14ac:dyDescent="0.25">
      <c r="A6" s="12">
        <v>3</v>
      </c>
      <c r="B6" s="10" t="s">
        <v>36</v>
      </c>
      <c r="C6" s="51">
        <v>18</v>
      </c>
      <c r="D6" s="44">
        <v>16</v>
      </c>
      <c r="E6" s="58">
        <v>16</v>
      </c>
      <c r="F6" s="53">
        <v>20</v>
      </c>
      <c r="G6" s="40">
        <v>18</v>
      </c>
      <c r="H6" s="66">
        <v>14</v>
      </c>
      <c r="I6" s="60"/>
      <c r="J6" s="42"/>
      <c r="K6" s="70"/>
      <c r="L6" s="67">
        <f>SUM(Tabula813[[#This Row],[1. posms 1. vingrinājums]:[3. posms 3. vingrinājums]])</f>
        <v>102</v>
      </c>
      <c r="M6" s="46">
        <f t="shared" si="0"/>
        <v>3</v>
      </c>
    </row>
    <row r="7" spans="1:13" ht="15.75" x14ac:dyDescent="0.25">
      <c r="A7" s="12">
        <v>4</v>
      </c>
      <c r="B7" s="10" t="s">
        <v>37</v>
      </c>
      <c r="C7" s="51"/>
      <c r="D7" s="44"/>
      <c r="E7" s="58"/>
      <c r="F7" s="53">
        <v>16</v>
      </c>
      <c r="G7" s="40">
        <v>14</v>
      </c>
      <c r="H7" s="66">
        <v>15</v>
      </c>
      <c r="I7" s="60"/>
      <c r="J7" s="42"/>
      <c r="K7" s="69"/>
      <c r="L7" s="67">
        <f>SUM(Tabula813[[#This Row],[1. posms 1. vingrinājums]:[3. posms 3. vingrinājums]])</f>
        <v>45</v>
      </c>
      <c r="M7" s="46">
        <f t="shared" si="0"/>
        <v>5</v>
      </c>
    </row>
    <row r="8" spans="1:13" ht="15.75" x14ac:dyDescent="0.25">
      <c r="A8" s="12">
        <v>5</v>
      </c>
      <c r="B8" s="10" t="s">
        <v>38</v>
      </c>
      <c r="C8" s="51"/>
      <c r="D8" s="44"/>
      <c r="E8" s="58"/>
      <c r="F8" s="53">
        <v>13</v>
      </c>
      <c r="G8" s="40">
        <v>13</v>
      </c>
      <c r="H8" s="66">
        <v>13</v>
      </c>
      <c r="I8" s="60"/>
      <c r="J8" s="42"/>
      <c r="K8" s="69"/>
      <c r="L8" s="67">
        <f>SUM(Tabula813[[#This Row],[1. posms 1. vingrinājums]:[3. posms 3. vingrinājums]])</f>
        <v>39</v>
      </c>
      <c r="M8" s="46">
        <f t="shared" si="0"/>
        <v>6</v>
      </c>
    </row>
    <row r="9" spans="1:13" ht="15.75" x14ac:dyDescent="0.25">
      <c r="A9" s="12">
        <v>6</v>
      </c>
      <c r="B9" s="10" t="s">
        <v>41</v>
      </c>
      <c r="C9" s="51"/>
      <c r="D9" s="44"/>
      <c r="E9" s="58"/>
      <c r="F9" s="53">
        <v>15</v>
      </c>
      <c r="G9" s="40">
        <v>15</v>
      </c>
      <c r="H9" s="66">
        <v>18</v>
      </c>
      <c r="I9" s="60"/>
      <c r="J9" s="42"/>
      <c r="K9" s="69"/>
      <c r="L9" s="67">
        <f>SUM(Tabula813[[#This Row],[1. posms 1. vingrinājums]:[3. posms 3. vingrinājums]])</f>
        <v>48</v>
      </c>
      <c r="M9" s="46">
        <f t="shared" si="0"/>
        <v>4</v>
      </c>
    </row>
    <row r="10" spans="1:13" ht="15.75" x14ac:dyDescent="0.25">
      <c r="A10" s="12">
        <v>7</v>
      </c>
      <c r="B10" s="10"/>
      <c r="C10" s="51"/>
      <c r="D10" s="44"/>
      <c r="E10" s="58"/>
      <c r="F10" s="53"/>
      <c r="G10" s="40"/>
      <c r="H10" s="66"/>
      <c r="I10" s="60"/>
      <c r="J10" s="42"/>
      <c r="K10" s="69"/>
      <c r="L10" s="26"/>
      <c r="M10" s="38"/>
    </row>
    <row r="11" spans="1:13" ht="15.75" x14ac:dyDescent="0.25">
      <c r="A11" s="12">
        <v>8</v>
      </c>
      <c r="B11" s="10"/>
      <c r="C11" s="51"/>
      <c r="D11" s="44"/>
      <c r="E11" s="58"/>
      <c r="F11" s="53"/>
      <c r="G11" s="40"/>
      <c r="H11" s="66"/>
      <c r="I11" s="60"/>
      <c r="J11" s="42"/>
      <c r="K11" s="70"/>
      <c r="L11" s="12"/>
      <c r="M11" s="38"/>
    </row>
    <row r="12" spans="1:13" ht="15.75" x14ac:dyDescent="0.25">
      <c r="A12" s="12">
        <v>9</v>
      </c>
      <c r="B12" s="21"/>
      <c r="C12" s="51"/>
      <c r="D12" s="44"/>
      <c r="E12" s="58"/>
      <c r="F12" s="53"/>
      <c r="G12" s="40"/>
      <c r="H12" s="66"/>
      <c r="I12" s="60"/>
      <c r="J12" s="42"/>
      <c r="K12" s="69"/>
      <c r="L12" s="26"/>
      <c r="M12" s="38"/>
    </row>
    <row r="13" spans="1:13" ht="15.75" x14ac:dyDescent="0.25">
      <c r="A13" s="12">
        <v>10</v>
      </c>
      <c r="B13" s="10"/>
      <c r="C13" s="51"/>
      <c r="D13" s="44"/>
      <c r="E13" s="58"/>
      <c r="F13" s="53"/>
      <c r="G13" s="40"/>
      <c r="H13" s="66"/>
      <c r="I13" s="60"/>
      <c r="J13" s="42"/>
      <c r="K13" s="69"/>
      <c r="L13" s="26"/>
      <c r="M13" s="38"/>
    </row>
    <row r="14" spans="1:13" ht="15.75" x14ac:dyDescent="0.25">
      <c r="A14" s="12">
        <v>11</v>
      </c>
      <c r="B14" s="10"/>
      <c r="C14" s="51"/>
      <c r="D14" s="44"/>
      <c r="E14" s="58"/>
      <c r="F14" s="53"/>
      <c r="G14" s="40"/>
      <c r="H14" s="66"/>
      <c r="I14" s="60"/>
      <c r="J14" s="42"/>
      <c r="K14" s="69"/>
      <c r="L14" s="26"/>
      <c r="M14" s="38"/>
    </row>
    <row r="15" spans="1:13" ht="15.75" x14ac:dyDescent="0.25">
      <c r="A15" s="12">
        <v>12</v>
      </c>
      <c r="B15" s="10"/>
      <c r="C15" s="51"/>
      <c r="D15" s="44"/>
      <c r="E15" s="58"/>
      <c r="F15" s="53"/>
      <c r="G15" s="40"/>
      <c r="H15" s="66"/>
      <c r="I15" s="60"/>
      <c r="J15" s="42"/>
      <c r="K15" s="70"/>
      <c r="L15" s="12"/>
      <c r="M15" s="38"/>
    </row>
    <row r="16" spans="1:13" ht="15.75" x14ac:dyDescent="0.25">
      <c r="A16" s="12">
        <v>13</v>
      </c>
      <c r="B16" s="10"/>
      <c r="C16" s="51"/>
      <c r="D16" s="44"/>
      <c r="E16" s="58"/>
      <c r="F16" s="53"/>
      <c r="G16" s="40"/>
      <c r="H16" s="66"/>
      <c r="I16" s="60"/>
      <c r="J16" s="42"/>
      <c r="K16" s="69"/>
      <c r="L16" s="26"/>
      <c r="M16" s="38"/>
    </row>
    <row r="17" spans="1:13" ht="15.75" x14ac:dyDescent="0.25">
      <c r="A17" s="12">
        <v>14</v>
      </c>
      <c r="B17" s="10"/>
      <c r="C17" s="51"/>
      <c r="D17" s="44"/>
      <c r="E17" s="58"/>
      <c r="F17" s="53"/>
      <c r="G17" s="40"/>
      <c r="H17" s="66"/>
      <c r="I17" s="60"/>
      <c r="J17" s="42"/>
      <c r="K17" s="69"/>
      <c r="L17" s="26"/>
      <c r="M17" s="38"/>
    </row>
    <row r="18" spans="1:13" ht="15.75" x14ac:dyDescent="0.25">
      <c r="A18" s="12">
        <v>15</v>
      </c>
      <c r="B18" s="10"/>
      <c r="C18" s="51"/>
      <c r="D18" s="44"/>
      <c r="E18" s="58"/>
      <c r="F18" s="53"/>
      <c r="G18" s="40"/>
      <c r="H18" s="66"/>
      <c r="I18" s="60"/>
      <c r="J18" s="42"/>
      <c r="K18" s="69"/>
      <c r="L18" s="26"/>
      <c r="M18" s="38"/>
    </row>
    <row r="19" spans="1:13" ht="15.75" x14ac:dyDescent="0.25">
      <c r="A19" s="12">
        <v>16</v>
      </c>
      <c r="B19" s="10"/>
      <c r="C19" s="51"/>
      <c r="D19" s="44"/>
      <c r="E19" s="58"/>
      <c r="F19" s="53"/>
      <c r="G19" s="40"/>
      <c r="H19" s="66"/>
      <c r="I19" s="60"/>
      <c r="J19" s="42"/>
      <c r="K19" s="69"/>
      <c r="L19" s="26"/>
      <c r="M19" s="38"/>
    </row>
    <row r="20" spans="1:13" ht="15.75" x14ac:dyDescent="0.25">
      <c r="A20" s="12">
        <v>17</v>
      </c>
      <c r="B20" s="10"/>
      <c r="C20" s="51"/>
      <c r="D20" s="44"/>
      <c r="E20" s="58"/>
      <c r="F20" s="53"/>
      <c r="G20" s="40"/>
      <c r="H20" s="66"/>
      <c r="I20" s="60"/>
      <c r="J20" s="42"/>
      <c r="K20" s="69"/>
      <c r="L20" s="26"/>
      <c r="M20" s="38"/>
    </row>
    <row r="21" spans="1:13" ht="15.75" x14ac:dyDescent="0.25">
      <c r="A21" s="12">
        <v>18</v>
      </c>
      <c r="B21" s="10"/>
      <c r="C21" s="51"/>
      <c r="D21" s="44"/>
      <c r="E21" s="58"/>
      <c r="F21" s="53"/>
      <c r="G21" s="40"/>
      <c r="H21" s="66"/>
      <c r="I21" s="60"/>
      <c r="J21" s="42"/>
      <c r="K21" s="69"/>
      <c r="L21" s="26"/>
      <c r="M21" s="38"/>
    </row>
    <row r="22" spans="1:13" ht="15.75" x14ac:dyDescent="0.25">
      <c r="A22" s="12">
        <v>19</v>
      </c>
      <c r="B22" s="10"/>
      <c r="C22" s="51"/>
      <c r="D22" s="44"/>
      <c r="E22" s="58"/>
      <c r="F22" s="53"/>
      <c r="G22" s="40"/>
      <c r="H22" s="66"/>
      <c r="I22" s="60"/>
      <c r="J22" s="42"/>
      <c r="K22" s="69"/>
      <c r="L22" s="26"/>
      <c r="M22" s="38"/>
    </row>
    <row r="23" spans="1:13" ht="15.75" x14ac:dyDescent="0.25">
      <c r="A23" s="12">
        <v>20</v>
      </c>
      <c r="B23" s="10"/>
      <c r="C23" s="51"/>
      <c r="D23" s="44"/>
      <c r="E23" s="58"/>
      <c r="F23" s="53"/>
      <c r="G23" s="40"/>
      <c r="H23" s="66"/>
      <c r="I23" s="60"/>
      <c r="J23" s="42"/>
      <c r="K23" s="69"/>
      <c r="L23" s="26"/>
      <c r="M23" s="38"/>
    </row>
    <row r="24" spans="1:13" ht="15.75" x14ac:dyDescent="0.25">
      <c r="A24" s="12">
        <v>21</v>
      </c>
      <c r="B24" s="10"/>
      <c r="C24" s="51"/>
      <c r="D24" s="44"/>
      <c r="E24" s="58"/>
      <c r="F24" s="53"/>
      <c r="G24" s="40"/>
      <c r="H24" s="66"/>
      <c r="I24" s="60"/>
      <c r="J24" s="42"/>
      <c r="K24" s="69"/>
      <c r="L24" s="26"/>
      <c r="M24" s="38"/>
    </row>
    <row r="25" spans="1:13" ht="15.75" x14ac:dyDescent="0.25">
      <c r="A25" s="12">
        <v>22</v>
      </c>
      <c r="B25" s="10"/>
      <c r="C25" s="51"/>
      <c r="D25" s="44"/>
      <c r="E25" s="58"/>
      <c r="F25" s="53"/>
      <c r="G25" s="40"/>
      <c r="H25" s="66"/>
      <c r="I25" s="60"/>
      <c r="J25" s="42"/>
      <c r="K25" s="70"/>
      <c r="L25" s="12"/>
      <c r="M25" s="38"/>
    </row>
    <row r="26" spans="1:13" ht="15.75" x14ac:dyDescent="0.25">
      <c r="A26" s="12">
        <v>23</v>
      </c>
      <c r="B26" s="10"/>
      <c r="C26" s="51"/>
      <c r="D26" s="44"/>
      <c r="E26" s="58"/>
      <c r="F26" s="53"/>
      <c r="G26" s="40"/>
      <c r="H26" s="66"/>
      <c r="I26" s="60"/>
      <c r="J26" s="42"/>
      <c r="K26" s="70"/>
      <c r="L26" s="12"/>
      <c r="M26" s="38"/>
    </row>
    <row r="27" spans="1:13" ht="15.75" x14ac:dyDescent="0.25">
      <c r="A27" s="12">
        <v>24</v>
      </c>
      <c r="B27" s="10"/>
      <c r="C27" s="51"/>
      <c r="D27" s="44"/>
      <c r="E27" s="58"/>
      <c r="F27" s="53"/>
      <c r="G27" s="40"/>
      <c r="H27" s="66"/>
      <c r="I27" s="60"/>
      <c r="J27" s="42"/>
      <c r="K27" s="70"/>
      <c r="L27" s="12"/>
      <c r="M27" s="38"/>
    </row>
    <row r="28" spans="1:13" ht="15.75" x14ac:dyDescent="0.25">
      <c r="A28" s="12">
        <v>25</v>
      </c>
      <c r="B28" s="10"/>
      <c r="C28" s="51"/>
      <c r="D28" s="44"/>
      <c r="E28" s="58"/>
      <c r="F28" s="53"/>
      <c r="G28" s="40"/>
      <c r="H28" s="66"/>
      <c r="I28" s="60"/>
      <c r="J28" s="42"/>
      <c r="K28" s="70"/>
      <c r="L28" s="12"/>
      <c r="M28" s="38"/>
    </row>
    <row r="29" spans="1:13" ht="15.75" x14ac:dyDescent="0.25">
      <c r="A29" s="12">
        <v>26</v>
      </c>
      <c r="B29" s="10"/>
      <c r="C29" s="51"/>
      <c r="D29" s="44"/>
      <c r="E29" s="58"/>
      <c r="F29" s="53"/>
      <c r="G29" s="40"/>
      <c r="H29" s="66"/>
      <c r="I29" s="60"/>
      <c r="J29" s="42"/>
      <c r="K29" s="70"/>
      <c r="L29" s="12"/>
      <c r="M29" s="38"/>
    </row>
    <row r="30" spans="1:13" ht="15.75" x14ac:dyDescent="0.25">
      <c r="A30" s="12">
        <v>27</v>
      </c>
      <c r="B30" s="10"/>
      <c r="C30" s="51"/>
      <c r="D30" s="44"/>
      <c r="E30" s="58"/>
      <c r="F30" s="53"/>
      <c r="G30" s="40"/>
      <c r="H30" s="66"/>
      <c r="I30" s="60"/>
      <c r="J30" s="42"/>
      <c r="K30" s="70"/>
      <c r="L30" s="12"/>
      <c r="M30" s="38"/>
    </row>
    <row r="31" spans="1:13" ht="15.75" x14ac:dyDescent="0.25">
      <c r="A31" s="12">
        <v>28</v>
      </c>
      <c r="B31" s="10"/>
      <c r="C31" s="51"/>
      <c r="D31" s="44"/>
      <c r="E31" s="58"/>
      <c r="F31" s="53"/>
      <c r="G31" s="40"/>
      <c r="H31" s="66"/>
      <c r="I31" s="60"/>
      <c r="J31" s="42"/>
      <c r="K31" s="70"/>
      <c r="L31" s="12"/>
      <c r="M31" s="38"/>
    </row>
    <row r="32" spans="1:13" ht="15.75" x14ac:dyDescent="0.25">
      <c r="A32" s="27">
        <v>29</v>
      </c>
      <c r="B32" s="13"/>
      <c r="C32" s="81"/>
      <c r="D32" s="78"/>
      <c r="E32" s="93"/>
      <c r="F32" s="94"/>
      <c r="G32" s="41"/>
      <c r="H32" s="86"/>
      <c r="I32" s="61"/>
      <c r="J32" s="43"/>
      <c r="K32" s="72"/>
      <c r="L32" s="27"/>
      <c r="M32" s="37"/>
    </row>
  </sheetData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FB4F2A4-0DE3-487D-959D-D3992F219CB2}">
  <sheetPr>
    <tabColor rgb="FFC00000"/>
  </sheetPr>
  <dimension ref="A3:M32"/>
  <sheetViews>
    <sheetView workbookViewId="0">
      <selection activeCell="G14" sqref="G14"/>
    </sheetView>
  </sheetViews>
  <sheetFormatPr defaultRowHeight="15" x14ac:dyDescent="0.25"/>
  <cols>
    <col min="1" max="1" width="9.28515625" customWidth="1"/>
    <col min="2" max="2" width="23.42578125" customWidth="1"/>
    <col min="3" max="11" width="13.7109375" customWidth="1"/>
    <col min="12" max="12" width="13.85546875" customWidth="1"/>
  </cols>
  <sheetData>
    <row r="3" spans="1:13" ht="61.9" customHeight="1" thickBot="1" x14ac:dyDescent="0.3">
      <c r="A3" s="90" t="s">
        <v>1</v>
      </c>
      <c r="B3" s="79" t="s">
        <v>0</v>
      </c>
      <c r="C3" s="79" t="s">
        <v>63</v>
      </c>
      <c r="D3" s="79" t="s">
        <v>64</v>
      </c>
      <c r="E3" s="79" t="s">
        <v>65</v>
      </c>
      <c r="F3" s="79" t="s">
        <v>66</v>
      </c>
      <c r="G3" s="79" t="s">
        <v>67</v>
      </c>
      <c r="H3" s="79" t="s">
        <v>68</v>
      </c>
      <c r="I3" s="79" t="s">
        <v>69</v>
      </c>
      <c r="J3" s="79" t="s">
        <v>70</v>
      </c>
      <c r="K3" s="79" t="s">
        <v>71</v>
      </c>
      <c r="L3" s="79" t="s">
        <v>15</v>
      </c>
      <c r="M3" s="80" t="s">
        <v>5</v>
      </c>
    </row>
    <row r="4" spans="1:13" ht="15.75" x14ac:dyDescent="0.25">
      <c r="A4" s="25">
        <v>1</v>
      </c>
      <c r="B4" s="21" t="s">
        <v>45</v>
      </c>
      <c r="C4" s="47">
        <v>12</v>
      </c>
      <c r="D4" s="47">
        <v>15</v>
      </c>
      <c r="E4" s="87">
        <v>8</v>
      </c>
      <c r="F4" s="52">
        <v>13</v>
      </c>
      <c r="G4" s="48">
        <v>13</v>
      </c>
      <c r="H4" s="88">
        <v>11</v>
      </c>
      <c r="I4" s="59"/>
      <c r="J4" s="49"/>
      <c r="K4" s="89"/>
      <c r="L4" s="67">
        <f>SUM(Tabula81315[[#This Row],[1. posms 1. vingrinājums]:[3. posms 3. vingrinājums]])</f>
        <v>72</v>
      </c>
      <c r="M4" s="46">
        <f>IF(ISBLANK(L4),"",RANK($L4,$L$4:$L$32))</f>
        <v>7</v>
      </c>
    </row>
    <row r="5" spans="1:13" ht="15.75" x14ac:dyDescent="0.25">
      <c r="A5" s="12">
        <v>2</v>
      </c>
      <c r="B5" s="10" t="s">
        <v>44</v>
      </c>
      <c r="C5" s="44">
        <v>1</v>
      </c>
      <c r="D5" s="44">
        <v>1</v>
      </c>
      <c r="E5" s="58">
        <v>1</v>
      </c>
      <c r="F5" s="53">
        <v>1</v>
      </c>
      <c r="G5" s="40">
        <v>1</v>
      </c>
      <c r="H5" s="66">
        <v>1</v>
      </c>
      <c r="I5" s="60"/>
      <c r="J5" s="42"/>
      <c r="K5" s="69"/>
      <c r="L5" s="67">
        <f>SUM(Tabula81315[[#This Row],[1. posms 1. vingrinājums]:[3. posms 3. vingrinājums]])</f>
        <v>6</v>
      </c>
      <c r="M5" s="46">
        <f t="shared" ref="M5:M32" si="0">IF(ISBLANK(L5),"",RANK($L5,$L$4:$L$32))</f>
        <v>23</v>
      </c>
    </row>
    <row r="6" spans="1:13" ht="15.75" x14ac:dyDescent="0.25">
      <c r="A6" s="12">
        <v>3</v>
      </c>
      <c r="B6" s="10" t="s">
        <v>24</v>
      </c>
      <c r="C6" s="44">
        <v>2</v>
      </c>
      <c r="D6" s="44">
        <v>4</v>
      </c>
      <c r="E6" s="58">
        <v>6</v>
      </c>
      <c r="F6" s="53"/>
      <c r="G6" s="40"/>
      <c r="H6" s="66"/>
      <c r="I6" s="60"/>
      <c r="J6" s="42"/>
      <c r="K6" s="70"/>
      <c r="L6" s="67">
        <f>SUM(Tabula81315[[#This Row],[1. posms 1. vingrinājums]:[3. posms 3. vingrinājums]])</f>
        <v>12</v>
      </c>
      <c r="M6" s="46">
        <f t="shared" si="0"/>
        <v>21</v>
      </c>
    </row>
    <row r="7" spans="1:13" ht="15.75" x14ac:dyDescent="0.25">
      <c r="A7" s="12">
        <v>4</v>
      </c>
      <c r="B7" s="10" t="s">
        <v>35</v>
      </c>
      <c r="C7" s="44">
        <v>13</v>
      </c>
      <c r="D7" s="44">
        <v>20</v>
      </c>
      <c r="E7" s="58">
        <v>20</v>
      </c>
      <c r="F7" s="53">
        <v>18</v>
      </c>
      <c r="G7" s="40">
        <v>12</v>
      </c>
      <c r="H7" s="66">
        <v>20</v>
      </c>
      <c r="I7" s="60"/>
      <c r="J7" s="42"/>
      <c r="K7" s="69"/>
      <c r="L7" s="67">
        <f>SUM(Tabula81315[[#This Row],[1. posms 1. vingrinājums]:[3. posms 3. vingrinājums]])</f>
        <v>103</v>
      </c>
      <c r="M7" s="46">
        <f t="shared" si="0"/>
        <v>1</v>
      </c>
    </row>
    <row r="8" spans="1:13" ht="15.75" x14ac:dyDescent="0.25">
      <c r="A8" s="12">
        <v>5</v>
      </c>
      <c r="B8" s="10" t="s">
        <v>48</v>
      </c>
      <c r="C8" s="44">
        <v>18</v>
      </c>
      <c r="D8" s="44">
        <v>12</v>
      </c>
      <c r="E8" s="58">
        <v>13</v>
      </c>
      <c r="F8" s="53">
        <v>12</v>
      </c>
      <c r="G8" s="40">
        <v>18</v>
      </c>
      <c r="H8" s="66">
        <v>14</v>
      </c>
      <c r="I8" s="60"/>
      <c r="J8" s="42"/>
      <c r="K8" s="69"/>
      <c r="L8" s="67">
        <f>SUM(Tabula81315[[#This Row],[1. posms 1. vingrinājums]:[3. posms 3. vingrinājums]])</f>
        <v>87</v>
      </c>
      <c r="M8" s="46">
        <f t="shared" si="0"/>
        <v>3</v>
      </c>
    </row>
    <row r="9" spans="1:13" ht="15.75" x14ac:dyDescent="0.25">
      <c r="A9" s="12">
        <v>6</v>
      </c>
      <c r="B9" s="10" t="s">
        <v>55</v>
      </c>
      <c r="C9" s="44">
        <v>4</v>
      </c>
      <c r="D9" s="44">
        <v>3</v>
      </c>
      <c r="E9" s="58">
        <v>7</v>
      </c>
      <c r="F9" s="53">
        <v>3</v>
      </c>
      <c r="G9" s="40">
        <v>14</v>
      </c>
      <c r="H9" s="66">
        <v>9</v>
      </c>
      <c r="I9" s="60"/>
      <c r="J9" s="42"/>
      <c r="K9" s="69"/>
      <c r="L9" s="67">
        <f>SUM(Tabula81315[[#This Row],[1. posms 1. vingrinājums]:[3. posms 3. vingrinājums]])</f>
        <v>40</v>
      </c>
      <c r="M9" s="46">
        <f t="shared" si="0"/>
        <v>10</v>
      </c>
    </row>
    <row r="10" spans="1:13" ht="15.75" x14ac:dyDescent="0.25">
      <c r="A10" s="12">
        <v>7</v>
      </c>
      <c r="B10" s="10" t="s">
        <v>59</v>
      </c>
      <c r="C10" s="44">
        <v>9</v>
      </c>
      <c r="D10" s="44">
        <v>6</v>
      </c>
      <c r="E10" s="58">
        <v>11</v>
      </c>
      <c r="F10" s="53">
        <v>4</v>
      </c>
      <c r="G10" s="40">
        <v>5</v>
      </c>
      <c r="H10" s="66">
        <v>1</v>
      </c>
      <c r="I10" s="60"/>
      <c r="J10" s="42"/>
      <c r="K10" s="69"/>
      <c r="L10" s="67">
        <f>SUM(Tabula81315[[#This Row],[1. posms 1. vingrinājums]:[3. posms 3. vingrinājums]])</f>
        <v>36</v>
      </c>
      <c r="M10" s="46">
        <f t="shared" si="0"/>
        <v>12</v>
      </c>
    </row>
    <row r="11" spans="1:13" ht="15.75" x14ac:dyDescent="0.25">
      <c r="A11" s="12">
        <v>8</v>
      </c>
      <c r="B11" s="10" t="s">
        <v>61</v>
      </c>
      <c r="C11" s="44">
        <v>6</v>
      </c>
      <c r="D11" s="44">
        <v>5</v>
      </c>
      <c r="E11" s="58">
        <v>5</v>
      </c>
      <c r="F11" s="53">
        <v>10</v>
      </c>
      <c r="G11" s="40">
        <v>3</v>
      </c>
      <c r="H11" s="66">
        <v>6</v>
      </c>
      <c r="I11" s="60"/>
      <c r="J11" s="42"/>
      <c r="K11" s="70"/>
      <c r="L11" s="67">
        <f>SUM(Tabula81315[[#This Row],[1. posms 1. vingrinājums]:[3. posms 3. vingrinājums]])</f>
        <v>35</v>
      </c>
      <c r="M11" s="46">
        <f t="shared" si="0"/>
        <v>13</v>
      </c>
    </row>
    <row r="12" spans="1:13" ht="15.75" x14ac:dyDescent="0.25">
      <c r="A12" s="12">
        <v>9</v>
      </c>
      <c r="B12" s="10" t="s">
        <v>72</v>
      </c>
      <c r="C12" s="44">
        <v>11</v>
      </c>
      <c r="D12" s="44">
        <v>10</v>
      </c>
      <c r="E12" s="58">
        <v>12</v>
      </c>
      <c r="F12" s="53"/>
      <c r="G12" s="40"/>
      <c r="H12" s="66"/>
      <c r="I12" s="60"/>
      <c r="J12" s="42"/>
      <c r="K12" s="69"/>
      <c r="L12" s="67">
        <f>SUM(Tabula81315[[#This Row],[1. posms 1. vingrinājums]:[3. posms 3. vingrinājums]])</f>
        <v>33</v>
      </c>
      <c r="M12" s="46">
        <f t="shared" si="0"/>
        <v>14</v>
      </c>
    </row>
    <row r="13" spans="1:13" ht="15.75" x14ac:dyDescent="0.25">
      <c r="A13" s="12">
        <v>10</v>
      </c>
      <c r="B13" s="10" t="s">
        <v>52</v>
      </c>
      <c r="C13" s="44">
        <v>20</v>
      </c>
      <c r="D13" s="44">
        <v>9</v>
      </c>
      <c r="E13" s="58">
        <v>15</v>
      </c>
      <c r="F13" s="53">
        <v>20</v>
      </c>
      <c r="G13" s="40">
        <v>8</v>
      </c>
      <c r="H13" s="66">
        <v>15</v>
      </c>
      <c r="I13" s="60"/>
      <c r="J13" s="42"/>
      <c r="K13" s="69"/>
      <c r="L13" s="67">
        <f>SUM(Tabula81315[[#This Row],[1. posms 1. vingrinājums]:[3. posms 3. vingrinājums]])</f>
        <v>87</v>
      </c>
      <c r="M13" s="46">
        <f t="shared" si="0"/>
        <v>3</v>
      </c>
    </row>
    <row r="14" spans="1:13" ht="15.75" x14ac:dyDescent="0.25">
      <c r="A14" s="12">
        <v>11</v>
      </c>
      <c r="B14" s="10" t="s">
        <v>62</v>
      </c>
      <c r="C14" s="44">
        <v>7</v>
      </c>
      <c r="D14" s="44">
        <v>13</v>
      </c>
      <c r="E14" s="58">
        <v>4</v>
      </c>
      <c r="F14" s="53">
        <v>15</v>
      </c>
      <c r="G14" s="40">
        <v>16</v>
      </c>
      <c r="H14" s="66">
        <v>7</v>
      </c>
      <c r="I14" s="60"/>
      <c r="J14" s="42"/>
      <c r="K14" s="69"/>
      <c r="L14" s="67">
        <f>SUM(Tabula81315[[#This Row],[1. posms 1. vingrinājums]:[3. posms 3. vingrinājums]])</f>
        <v>62</v>
      </c>
      <c r="M14" s="46">
        <f t="shared" si="0"/>
        <v>8</v>
      </c>
    </row>
    <row r="15" spans="1:13" ht="15.75" x14ac:dyDescent="0.25">
      <c r="A15" s="12">
        <v>12</v>
      </c>
      <c r="B15" s="10" t="s">
        <v>56</v>
      </c>
      <c r="C15" s="44">
        <v>5</v>
      </c>
      <c r="D15" s="44">
        <v>11</v>
      </c>
      <c r="E15" s="58">
        <v>14</v>
      </c>
      <c r="F15" s="53">
        <v>11</v>
      </c>
      <c r="G15" s="40">
        <v>2</v>
      </c>
      <c r="H15" s="66">
        <v>12</v>
      </c>
      <c r="I15" s="60"/>
      <c r="J15" s="42"/>
      <c r="K15" s="70"/>
      <c r="L15" s="67">
        <f>SUM(Tabula81315[[#This Row],[1. posms 1. vingrinājums]:[3. posms 3. vingrinājums]])</f>
        <v>55</v>
      </c>
      <c r="M15" s="46">
        <f t="shared" si="0"/>
        <v>9</v>
      </c>
    </row>
    <row r="16" spans="1:13" ht="15.75" x14ac:dyDescent="0.25">
      <c r="A16" s="12">
        <v>13</v>
      </c>
      <c r="B16" s="10" t="s">
        <v>73</v>
      </c>
      <c r="C16" s="51">
        <v>3</v>
      </c>
      <c r="D16" s="44">
        <v>2</v>
      </c>
      <c r="E16" s="58">
        <v>2</v>
      </c>
      <c r="F16" s="53"/>
      <c r="G16" s="40"/>
      <c r="H16" s="66"/>
      <c r="I16" s="60"/>
      <c r="J16" s="42"/>
      <c r="K16" s="69"/>
      <c r="L16" s="67">
        <f>SUM(Tabula81315[[#This Row],[1. posms 1. vingrinājums]:[3. posms 3. vingrinājums]])</f>
        <v>7</v>
      </c>
      <c r="M16" s="46">
        <f t="shared" si="0"/>
        <v>22</v>
      </c>
    </row>
    <row r="17" spans="1:13" ht="15.75" x14ac:dyDescent="0.25">
      <c r="A17" s="12">
        <v>14</v>
      </c>
      <c r="B17" s="10" t="s">
        <v>74</v>
      </c>
      <c r="C17" s="51">
        <v>10</v>
      </c>
      <c r="D17" s="44">
        <v>8</v>
      </c>
      <c r="E17" s="58">
        <v>3</v>
      </c>
      <c r="F17" s="53"/>
      <c r="G17" s="40"/>
      <c r="H17" s="66"/>
      <c r="I17" s="60"/>
      <c r="J17" s="42"/>
      <c r="K17" s="69"/>
      <c r="L17" s="67">
        <f>SUM(Tabula81315[[#This Row],[1. posms 1. vingrinājums]:[3. posms 3. vingrinājums]])</f>
        <v>21</v>
      </c>
      <c r="M17" s="46">
        <f t="shared" si="0"/>
        <v>17</v>
      </c>
    </row>
    <row r="18" spans="1:13" ht="15.75" x14ac:dyDescent="0.25">
      <c r="A18" s="12">
        <v>15</v>
      </c>
      <c r="B18" s="10" t="s">
        <v>58</v>
      </c>
      <c r="C18" s="51">
        <v>16</v>
      </c>
      <c r="D18" s="44">
        <v>16</v>
      </c>
      <c r="E18" s="58">
        <v>18</v>
      </c>
      <c r="F18" s="53">
        <v>7</v>
      </c>
      <c r="G18" s="40">
        <v>9</v>
      </c>
      <c r="H18" s="66">
        <v>13</v>
      </c>
      <c r="I18" s="60"/>
      <c r="J18" s="42"/>
      <c r="K18" s="69"/>
      <c r="L18" s="67">
        <f>SUM(Tabula81315[[#This Row],[1. posms 1. vingrinājums]:[3. posms 3. vingrinājums]])</f>
        <v>79</v>
      </c>
      <c r="M18" s="46">
        <f t="shared" si="0"/>
        <v>5</v>
      </c>
    </row>
    <row r="19" spans="1:13" ht="15.75" x14ac:dyDescent="0.25">
      <c r="A19" s="12">
        <v>16</v>
      </c>
      <c r="B19" s="10" t="s">
        <v>75</v>
      </c>
      <c r="C19" s="51">
        <v>8</v>
      </c>
      <c r="D19" s="44">
        <v>7</v>
      </c>
      <c r="E19" s="58">
        <v>10</v>
      </c>
      <c r="F19" s="53"/>
      <c r="G19" s="40"/>
      <c r="H19" s="66"/>
      <c r="I19" s="60"/>
      <c r="J19" s="42"/>
      <c r="K19" s="69"/>
      <c r="L19" s="67">
        <f>SUM(Tabula81315[[#This Row],[1. posms 1. vingrinājums]:[3. posms 3. vingrinājums]])</f>
        <v>25</v>
      </c>
      <c r="M19" s="46">
        <f t="shared" si="0"/>
        <v>16</v>
      </c>
    </row>
    <row r="20" spans="1:13" ht="15.75" x14ac:dyDescent="0.25">
      <c r="A20" s="12">
        <v>17</v>
      </c>
      <c r="B20" s="10" t="s">
        <v>43</v>
      </c>
      <c r="C20" s="51">
        <v>15</v>
      </c>
      <c r="D20" s="44">
        <v>14</v>
      </c>
      <c r="E20" s="58">
        <v>9</v>
      </c>
      <c r="F20" s="53">
        <v>9</v>
      </c>
      <c r="G20" s="40">
        <v>10</v>
      </c>
      <c r="H20" s="66">
        <v>20</v>
      </c>
      <c r="I20" s="60"/>
      <c r="J20" s="42"/>
      <c r="K20" s="69"/>
      <c r="L20" s="67">
        <f>SUM(Tabula81315[[#This Row],[1. posms 1. vingrinājums]:[3. posms 3. vingrinājums]])</f>
        <v>77</v>
      </c>
      <c r="M20" s="46">
        <f t="shared" si="0"/>
        <v>6</v>
      </c>
    </row>
    <row r="21" spans="1:13" ht="15.75" x14ac:dyDescent="0.25">
      <c r="A21" s="12">
        <v>18</v>
      </c>
      <c r="B21" s="10" t="s">
        <v>49</v>
      </c>
      <c r="C21" s="51">
        <v>14</v>
      </c>
      <c r="D21" s="44">
        <v>18</v>
      </c>
      <c r="E21" s="84">
        <v>16</v>
      </c>
      <c r="F21" s="53">
        <v>16</v>
      </c>
      <c r="G21" s="40">
        <v>20</v>
      </c>
      <c r="H21" s="66">
        <v>16</v>
      </c>
      <c r="I21" s="60"/>
      <c r="J21" s="42"/>
      <c r="K21" s="69"/>
      <c r="L21" s="67">
        <f>SUM(Tabula81315[[#This Row],[1. posms 1. vingrinājums]:[3. posms 3. vingrinājums]])</f>
        <v>100</v>
      </c>
      <c r="M21" s="46">
        <f t="shared" si="0"/>
        <v>2</v>
      </c>
    </row>
    <row r="22" spans="1:13" ht="15.75" x14ac:dyDescent="0.25">
      <c r="A22" s="12">
        <v>19</v>
      </c>
      <c r="B22" s="21" t="s">
        <v>42</v>
      </c>
      <c r="C22" s="51"/>
      <c r="D22" s="44"/>
      <c r="E22" s="58"/>
      <c r="F22" s="53">
        <v>2</v>
      </c>
      <c r="G22" s="40">
        <v>1</v>
      </c>
      <c r="H22" s="66">
        <v>1</v>
      </c>
      <c r="I22" s="60"/>
      <c r="J22" s="42"/>
      <c r="K22" s="69"/>
      <c r="L22" s="67">
        <f>SUM(Tabula81315[[#This Row],[1. posms 1. vingrinājums]:[3. posms 3. vingrinājums]])</f>
        <v>4</v>
      </c>
      <c r="M22" s="46">
        <f t="shared" si="0"/>
        <v>24</v>
      </c>
    </row>
    <row r="23" spans="1:13" ht="15.75" x14ac:dyDescent="0.25">
      <c r="A23" s="12">
        <v>20</v>
      </c>
      <c r="B23" s="10" t="s">
        <v>46</v>
      </c>
      <c r="C23" s="51"/>
      <c r="D23" s="44"/>
      <c r="E23" s="58"/>
      <c r="F23" s="53">
        <v>1</v>
      </c>
      <c r="G23" s="40">
        <v>1</v>
      </c>
      <c r="H23" s="66">
        <v>1</v>
      </c>
      <c r="I23" s="60"/>
      <c r="J23" s="42"/>
      <c r="K23" s="69"/>
      <c r="L23" s="67">
        <f>SUM(Tabula81315[[#This Row],[1. posms 1. vingrinājums]:[3. posms 3. vingrinājums]])</f>
        <v>3</v>
      </c>
      <c r="M23" s="46">
        <f t="shared" si="0"/>
        <v>26</v>
      </c>
    </row>
    <row r="24" spans="1:13" ht="15.75" x14ac:dyDescent="0.25">
      <c r="A24" s="12">
        <v>21</v>
      </c>
      <c r="B24" s="10" t="s">
        <v>47</v>
      </c>
      <c r="C24" s="51"/>
      <c r="D24" s="44"/>
      <c r="E24" s="84"/>
      <c r="F24" s="82">
        <v>1</v>
      </c>
      <c r="G24" s="40">
        <v>1</v>
      </c>
      <c r="H24" s="66">
        <v>2</v>
      </c>
      <c r="I24" s="60"/>
      <c r="J24" s="42"/>
      <c r="K24" s="69"/>
      <c r="L24" s="67">
        <f>SUM(Tabula81315[[#This Row],[1. posms 1. vingrinājums]:[3. posms 3. vingrinājums]])</f>
        <v>4</v>
      </c>
      <c r="M24" s="46">
        <f t="shared" si="0"/>
        <v>24</v>
      </c>
    </row>
    <row r="25" spans="1:13" ht="15.75" x14ac:dyDescent="0.25">
      <c r="A25" s="12">
        <v>22</v>
      </c>
      <c r="B25" s="10" t="s">
        <v>50</v>
      </c>
      <c r="C25" s="51"/>
      <c r="D25" s="44"/>
      <c r="E25" s="84"/>
      <c r="F25" s="82">
        <v>14</v>
      </c>
      <c r="G25" s="40">
        <v>15</v>
      </c>
      <c r="H25" s="66">
        <v>10</v>
      </c>
      <c r="I25" s="60"/>
      <c r="J25" s="42"/>
      <c r="K25" s="70"/>
      <c r="L25" s="67">
        <f>SUM(Tabula81315[[#This Row],[1. posms 1. vingrinājums]:[3. posms 3. vingrinājums]])</f>
        <v>39</v>
      </c>
      <c r="M25" s="46">
        <f t="shared" si="0"/>
        <v>11</v>
      </c>
    </row>
    <row r="26" spans="1:13" ht="15.75" x14ac:dyDescent="0.25">
      <c r="A26" s="12">
        <v>23</v>
      </c>
      <c r="B26" s="10" t="s">
        <v>51</v>
      </c>
      <c r="C26" s="51"/>
      <c r="D26" s="44"/>
      <c r="E26" s="84"/>
      <c r="F26" s="82">
        <v>6</v>
      </c>
      <c r="G26" s="40">
        <v>4</v>
      </c>
      <c r="H26" s="66">
        <v>3</v>
      </c>
      <c r="I26" s="60"/>
      <c r="J26" s="42"/>
      <c r="K26" s="70"/>
      <c r="L26" s="67">
        <f>SUM(Tabula81315[[#This Row],[1. posms 1. vingrinājums]:[3. posms 3. vingrinājums]])</f>
        <v>13</v>
      </c>
      <c r="M26" s="46">
        <f t="shared" si="0"/>
        <v>19</v>
      </c>
    </row>
    <row r="27" spans="1:13" ht="15.75" x14ac:dyDescent="0.25">
      <c r="A27" s="12">
        <v>24</v>
      </c>
      <c r="B27" s="10" t="s">
        <v>53</v>
      </c>
      <c r="C27" s="51"/>
      <c r="D27" s="44"/>
      <c r="E27" s="84"/>
      <c r="F27" s="82">
        <v>1</v>
      </c>
      <c r="G27" s="40">
        <v>1</v>
      </c>
      <c r="H27" s="66">
        <v>1</v>
      </c>
      <c r="I27" s="61"/>
      <c r="J27" s="43"/>
      <c r="K27" s="72"/>
      <c r="L27" s="67">
        <f>SUM(Tabula81315[[#This Row],[1. posms 1. vingrinājums]:[3. posms 3. vingrinājums]])</f>
        <v>3</v>
      </c>
      <c r="M27" s="46">
        <f t="shared" si="0"/>
        <v>26</v>
      </c>
    </row>
    <row r="28" spans="1:13" ht="15.75" x14ac:dyDescent="0.25">
      <c r="A28" s="12">
        <v>25</v>
      </c>
      <c r="B28" s="10" t="s">
        <v>54</v>
      </c>
      <c r="C28" s="51"/>
      <c r="D28" s="44"/>
      <c r="E28" s="84"/>
      <c r="F28" s="82">
        <v>5</v>
      </c>
      <c r="G28" s="40">
        <v>6</v>
      </c>
      <c r="H28" s="66">
        <v>4</v>
      </c>
      <c r="I28" s="60"/>
      <c r="J28" s="42"/>
      <c r="K28" s="70"/>
      <c r="L28" s="67">
        <f>SUM(Tabula81315[[#This Row],[1. posms 1. vingrinājums]:[3. posms 3. vingrinājums]])</f>
        <v>15</v>
      </c>
      <c r="M28" s="46">
        <f t="shared" si="0"/>
        <v>18</v>
      </c>
    </row>
    <row r="29" spans="1:13" ht="15.75" x14ac:dyDescent="0.25">
      <c r="A29" s="12">
        <v>26</v>
      </c>
      <c r="B29" s="10" t="s">
        <v>57</v>
      </c>
      <c r="C29" s="51"/>
      <c r="D29" s="44"/>
      <c r="E29" s="84"/>
      <c r="F29" s="82">
        <v>1</v>
      </c>
      <c r="G29" s="40">
        <v>7</v>
      </c>
      <c r="H29" s="66">
        <v>5</v>
      </c>
      <c r="I29" s="60"/>
      <c r="J29" s="42"/>
      <c r="K29" s="70"/>
      <c r="L29" s="67">
        <f>SUM(Tabula81315[[#This Row],[1. posms 1. vingrinājums]:[3. posms 3. vingrinājums]])</f>
        <v>13</v>
      </c>
      <c r="M29" s="46">
        <f t="shared" si="0"/>
        <v>19</v>
      </c>
    </row>
    <row r="30" spans="1:13" ht="15.75" x14ac:dyDescent="0.25">
      <c r="A30" s="12">
        <v>27</v>
      </c>
      <c r="B30" s="10" t="s">
        <v>60</v>
      </c>
      <c r="C30" s="51"/>
      <c r="D30" s="44"/>
      <c r="E30" s="84"/>
      <c r="F30" s="82">
        <v>8</v>
      </c>
      <c r="G30" s="40">
        <v>11</v>
      </c>
      <c r="H30" s="66">
        <v>8</v>
      </c>
      <c r="I30" s="60"/>
      <c r="J30" s="42"/>
      <c r="K30" s="70"/>
      <c r="L30" s="67">
        <f>SUM(Tabula81315[[#This Row],[1. posms 1. vingrinājums]:[3. posms 3. vingrinājums]])</f>
        <v>27</v>
      </c>
      <c r="M30" s="46">
        <f t="shared" si="0"/>
        <v>15</v>
      </c>
    </row>
    <row r="31" spans="1:13" ht="15.75" x14ac:dyDescent="0.25">
      <c r="A31" s="12">
        <v>28</v>
      </c>
      <c r="B31" s="10"/>
      <c r="C31" s="51"/>
      <c r="D31" s="44"/>
      <c r="E31" s="84"/>
      <c r="F31" s="82"/>
      <c r="G31" s="40"/>
      <c r="H31" s="66"/>
      <c r="I31" s="60"/>
      <c r="J31" s="42"/>
      <c r="K31" s="70"/>
      <c r="L31" s="67"/>
      <c r="M31" s="46" t="str">
        <f t="shared" si="0"/>
        <v/>
      </c>
    </row>
    <row r="32" spans="1:13" ht="15.75" x14ac:dyDescent="0.25">
      <c r="A32" s="27">
        <v>29</v>
      </c>
      <c r="B32" s="13"/>
      <c r="C32" s="81"/>
      <c r="D32" s="78"/>
      <c r="E32" s="85"/>
      <c r="F32" s="83"/>
      <c r="G32" s="41"/>
      <c r="H32" s="86"/>
      <c r="I32" s="61"/>
      <c r="J32" s="43"/>
      <c r="K32" s="72"/>
      <c r="L32" s="91"/>
      <c r="M32" s="92" t="str">
        <f t="shared" si="0"/>
        <v/>
      </c>
    </row>
  </sheetData>
  <conditionalFormatting sqref="B4:B30">
    <cfRule type="duplicateValues" dxfId="0" priority="15"/>
  </conditionalFormatting>
  <pageMargins left="0.70866141732283472" right="0.70866141732283472" top="0.74803149606299213" bottom="0.74803149606299213" header="0.31496062992125984" footer="0.31496062992125984"/>
  <pageSetup paperSize="9" scale="70" orientation="landscape" r:id="rId1"/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4:P34"/>
  <sheetViews>
    <sheetView zoomScale="90" zoomScaleNormal="90" workbookViewId="0">
      <selection activeCell="B14" sqref="B14"/>
    </sheetView>
  </sheetViews>
  <sheetFormatPr defaultRowHeight="15" x14ac:dyDescent="0.25"/>
  <cols>
    <col min="1" max="1" width="9.28515625" customWidth="1"/>
    <col min="2" max="2" width="19.28515625" customWidth="1"/>
    <col min="3" max="4" width="11.7109375" customWidth="1"/>
    <col min="5" max="5" width="13.28515625" customWidth="1"/>
    <col min="6" max="8" width="11.7109375" customWidth="1"/>
    <col min="9" max="9" width="13.28515625" customWidth="1"/>
    <col min="10" max="12" width="11.7109375" customWidth="1"/>
    <col min="13" max="13" width="13.28515625" customWidth="1"/>
    <col min="14" max="16" width="11.7109375" customWidth="1"/>
  </cols>
  <sheetData>
    <row r="4" spans="1:16" ht="48" thickBot="1" x14ac:dyDescent="0.3">
      <c r="A4" s="6" t="s">
        <v>1</v>
      </c>
      <c r="B4" s="7" t="s">
        <v>0</v>
      </c>
      <c r="C4" s="7" t="s">
        <v>4</v>
      </c>
      <c r="D4" s="8" t="s">
        <v>6</v>
      </c>
      <c r="E4" s="8" t="s">
        <v>7</v>
      </c>
      <c r="F4" s="8" t="s">
        <v>8</v>
      </c>
      <c r="G4" s="7" t="s">
        <v>2</v>
      </c>
      <c r="H4" s="8" t="s">
        <v>9</v>
      </c>
      <c r="I4" s="8" t="s">
        <v>10</v>
      </c>
      <c r="J4" s="8" t="s">
        <v>11</v>
      </c>
      <c r="K4" s="7" t="s">
        <v>3</v>
      </c>
      <c r="L4" s="8" t="s">
        <v>12</v>
      </c>
      <c r="M4" s="8" t="s">
        <v>13</v>
      </c>
      <c r="N4" s="8" t="s">
        <v>14</v>
      </c>
      <c r="O4" s="8" t="s">
        <v>15</v>
      </c>
      <c r="P4" s="9" t="s">
        <v>5</v>
      </c>
    </row>
    <row r="5" spans="1:16" ht="15.75" x14ac:dyDescent="0.25">
      <c r="A5" s="20">
        <v>1</v>
      </c>
      <c r="B5" s="21" t="s">
        <v>17</v>
      </c>
      <c r="C5" s="22">
        <v>94</v>
      </c>
      <c r="D5" s="23">
        <v>4</v>
      </c>
      <c r="E5" s="24">
        <f t="shared" ref="E5:E34" si="0">IF(ISBLANK(C5),"",RANK($C5,$C$5:$C$34)+SUMPRODUCT(($C$5:$C$34=C5)*(D5&lt;$D$5:$D$34)))</f>
        <v>5</v>
      </c>
      <c r="F5" s="21">
        <f t="shared" ref="F5:F34" si="1">IF(ISBLANK(C5),"",IF($E5=1,20,IF($E5=2,18,IF($E5=3,16,IF($E5=4,15,IF($E5=5,14,IF($E5=6,13,IF($E5=7,12,IF($E5=8,11,IF($E5=9,10,IF($E5=10,9,IF($E5=11,8,IF($E5=12,7,IF($E5=13,6,IF($E5=14,5,IF($E5=15,4,IF($E5=16,3,IF($E5=17,2,IF($E5&gt;18,1,IF($E5=""," "))))))))))))))))))))</f>
        <v>14</v>
      </c>
      <c r="G5" s="22">
        <v>93</v>
      </c>
      <c r="H5" s="23">
        <v>3</v>
      </c>
      <c r="I5" s="24">
        <f t="shared" ref="I5:I34" si="2">IF(ISBLANK(G5),"",RANK($G5,$G$5:$G$34)+SUMPRODUCT(($G$5:$G$34=G5)*(H5&lt;$H$5:$H$34)))</f>
        <v>3</v>
      </c>
      <c r="J5" s="21">
        <f t="shared" ref="J5:J34" si="3">IF(ISBLANK(G5),"",IF($I5=1,20,IF($I5=2,18,IF($I5=3,16,IF($I5=4,15,IF($I5=5,14,IF($I5=6,13,IF($I5=7,12,IF($I5=8,11,IF($I5=9,10,IF($I5=10,9,IF($I5=11,8,IF($I5=12,7,IF($I5=13,6,IF($I5=14,5,IF($I5=15,4,IF($I5=16,3,IF($I5=17,2,IF($I5&gt;18,1,)))))))))))))))))))</f>
        <v>16</v>
      </c>
      <c r="K5" s="22">
        <v>85</v>
      </c>
      <c r="L5" s="23">
        <v>1</v>
      </c>
      <c r="M5" s="24">
        <f t="shared" ref="M5:M34" si="4">IF(ISBLANK(K5),"",RANK($K5,$K$5:$K$34)+SUMPRODUCT(($K$5:$K$34=K5)*(L5&lt;$L$5:$L$34)))</f>
        <v>6</v>
      </c>
      <c r="N5" s="21">
        <f t="shared" ref="N5:N34" si="5">IF(ISBLANK(K5),"",IF($M5=1,20,IF($M5=2,18,IF($M5=3,16,IF($M5=4,15,IF($M5=5,14,IF($M5=6,13,IF($M5=7,12,IF($M5=8,11,IF($M5=9,10,IF($M5=10,9,IF($M5=11,8,IF($M5=12,7,IF($M5=13,6,IF($M5=14,5,IF($M5=15,4,IF($M5=16,3,IF($M5=17,2,IF($M5&gt;18,1,IF($M5=""," "))))))))))))))))))))</f>
        <v>13</v>
      </c>
      <c r="O5" s="25">
        <f t="shared" ref="O5:O34" si="6">IF(ISBLANK(K5),"",SUM(F5,J5,N5))</f>
        <v>43</v>
      </c>
      <c r="P5" s="4">
        <f t="shared" ref="P5:P34" si="7">IF(ISBLANK(K5),"",RANK($O5,$O$5:$O$34))</f>
        <v>4</v>
      </c>
    </row>
    <row r="6" spans="1:16" ht="15.75" x14ac:dyDescent="0.25">
      <c r="A6" s="2">
        <v>2</v>
      </c>
      <c r="B6" s="28" t="s">
        <v>20</v>
      </c>
      <c r="C6" s="18">
        <v>91</v>
      </c>
      <c r="D6" s="19">
        <v>2</v>
      </c>
      <c r="E6" s="11">
        <f t="shared" si="0"/>
        <v>9</v>
      </c>
      <c r="F6" s="10">
        <f t="shared" si="1"/>
        <v>10</v>
      </c>
      <c r="G6" s="18">
        <v>90</v>
      </c>
      <c r="H6" s="19">
        <v>4</v>
      </c>
      <c r="I6" s="11">
        <f t="shared" si="2"/>
        <v>6</v>
      </c>
      <c r="J6" s="10">
        <f t="shared" si="3"/>
        <v>13</v>
      </c>
      <c r="K6" s="18">
        <v>86</v>
      </c>
      <c r="L6" s="19">
        <v>1</v>
      </c>
      <c r="M6" s="11">
        <f t="shared" si="4"/>
        <v>4</v>
      </c>
      <c r="N6" s="10">
        <f t="shared" si="5"/>
        <v>15</v>
      </c>
      <c r="O6" s="12">
        <f t="shared" si="6"/>
        <v>38</v>
      </c>
      <c r="P6" s="4">
        <f t="shared" si="7"/>
        <v>6</v>
      </c>
    </row>
    <row r="7" spans="1:16" ht="15.75" x14ac:dyDescent="0.25">
      <c r="A7" s="2">
        <v>3</v>
      </c>
      <c r="B7" s="10" t="s">
        <v>25</v>
      </c>
      <c r="C7" s="18">
        <v>99</v>
      </c>
      <c r="D7" s="19">
        <v>9</v>
      </c>
      <c r="E7" s="11">
        <f t="shared" si="0"/>
        <v>1</v>
      </c>
      <c r="F7" s="10">
        <f t="shared" si="1"/>
        <v>20</v>
      </c>
      <c r="G7" s="18">
        <v>92</v>
      </c>
      <c r="H7" s="19">
        <v>4</v>
      </c>
      <c r="I7" s="11">
        <f t="shared" si="2"/>
        <v>4</v>
      </c>
      <c r="J7" s="10">
        <f t="shared" si="3"/>
        <v>15</v>
      </c>
      <c r="K7" s="18">
        <v>95</v>
      </c>
      <c r="L7" s="19">
        <v>6</v>
      </c>
      <c r="M7" s="11">
        <f t="shared" si="4"/>
        <v>1</v>
      </c>
      <c r="N7" s="10">
        <f t="shared" si="5"/>
        <v>20</v>
      </c>
      <c r="O7" s="12">
        <f t="shared" si="6"/>
        <v>55</v>
      </c>
      <c r="P7" s="4">
        <f t="shared" si="7"/>
        <v>1</v>
      </c>
    </row>
    <row r="8" spans="1:16" ht="15.75" x14ac:dyDescent="0.25">
      <c r="A8" s="2">
        <v>4</v>
      </c>
      <c r="B8" s="10" t="s">
        <v>26</v>
      </c>
      <c r="C8" s="18">
        <v>91</v>
      </c>
      <c r="D8" s="19">
        <v>4</v>
      </c>
      <c r="E8" s="11">
        <f t="shared" si="0"/>
        <v>7</v>
      </c>
      <c r="F8" s="10">
        <f t="shared" si="1"/>
        <v>12</v>
      </c>
      <c r="G8" s="18">
        <v>89</v>
      </c>
      <c r="H8" s="19">
        <v>3</v>
      </c>
      <c r="I8" s="11">
        <f t="shared" si="2"/>
        <v>7</v>
      </c>
      <c r="J8" s="10">
        <f t="shared" si="3"/>
        <v>12</v>
      </c>
      <c r="K8" s="18">
        <v>93</v>
      </c>
      <c r="L8" s="19">
        <v>6</v>
      </c>
      <c r="M8" s="11">
        <f t="shared" si="4"/>
        <v>2</v>
      </c>
      <c r="N8" s="10">
        <f t="shared" si="5"/>
        <v>18</v>
      </c>
      <c r="O8" s="12">
        <f t="shared" si="6"/>
        <v>42</v>
      </c>
      <c r="P8" s="4">
        <f t="shared" si="7"/>
        <v>5</v>
      </c>
    </row>
    <row r="9" spans="1:16" ht="15.75" x14ac:dyDescent="0.25">
      <c r="A9" s="2">
        <v>5</v>
      </c>
      <c r="B9" s="10" t="s">
        <v>24</v>
      </c>
      <c r="C9" s="18">
        <v>98</v>
      </c>
      <c r="D9" s="19">
        <v>8</v>
      </c>
      <c r="E9" s="11">
        <f t="shared" si="0"/>
        <v>2</v>
      </c>
      <c r="F9" s="10">
        <f t="shared" si="1"/>
        <v>18</v>
      </c>
      <c r="G9" s="18">
        <v>94</v>
      </c>
      <c r="H9" s="19">
        <v>6</v>
      </c>
      <c r="I9" s="11">
        <f t="shared" si="2"/>
        <v>2</v>
      </c>
      <c r="J9" s="10">
        <f t="shared" si="3"/>
        <v>18</v>
      </c>
      <c r="K9" s="18">
        <v>75</v>
      </c>
      <c r="L9" s="19">
        <v>0</v>
      </c>
      <c r="M9" s="11">
        <f t="shared" si="4"/>
        <v>9</v>
      </c>
      <c r="N9" s="10">
        <f t="shared" si="5"/>
        <v>10</v>
      </c>
      <c r="O9" s="12">
        <f t="shared" si="6"/>
        <v>46</v>
      </c>
      <c r="P9" s="4">
        <f t="shared" si="7"/>
        <v>3</v>
      </c>
    </row>
    <row r="10" spans="1:16" ht="15.75" x14ac:dyDescent="0.25">
      <c r="A10" s="2">
        <v>6</v>
      </c>
      <c r="B10" s="28" t="s">
        <v>30</v>
      </c>
      <c r="C10" s="18">
        <v>91</v>
      </c>
      <c r="D10" s="19">
        <v>4</v>
      </c>
      <c r="E10" s="11">
        <f t="shared" si="0"/>
        <v>7</v>
      </c>
      <c r="F10" s="10">
        <f t="shared" si="1"/>
        <v>12</v>
      </c>
      <c r="G10" s="18">
        <v>83</v>
      </c>
      <c r="H10" s="19">
        <v>3</v>
      </c>
      <c r="I10" s="11">
        <f t="shared" si="2"/>
        <v>9</v>
      </c>
      <c r="J10" s="10">
        <f t="shared" si="3"/>
        <v>10</v>
      </c>
      <c r="K10" s="18">
        <v>56</v>
      </c>
      <c r="L10" s="19">
        <v>0</v>
      </c>
      <c r="M10" s="11">
        <f t="shared" si="4"/>
        <v>11</v>
      </c>
      <c r="N10" s="10">
        <f t="shared" si="5"/>
        <v>8</v>
      </c>
      <c r="O10" s="12">
        <f t="shared" si="6"/>
        <v>30</v>
      </c>
      <c r="P10" s="4">
        <f t="shared" si="7"/>
        <v>10</v>
      </c>
    </row>
    <row r="11" spans="1:16" ht="15.75" x14ac:dyDescent="0.25">
      <c r="A11" s="2">
        <v>7</v>
      </c>
      <c r="B11" s="10" t="s">
        <v>18</v>
      </c>
      <c r="C11" s="18">
        <v>95</v>
      </c>
      <c r="D11" s="19">
        <v>6</v>
      </c>
      <c r="E11" s="11">
        <f t="shared" si="0"/>
        <v>3</v>
      </c>
      <c r="F11" s="10">
        <f t="shared" si="1"/>
        <v>16</v>
      </c>
      <c r="G11" s="18">
        <v>95</v>
      </c>
      <c r="H11" s="19">
        <v>6</v>
      </c>
      <c r="I11" s="11">
        <f t="shared" si="2"/>
        <v>1</v>
      </c>
      <c r="J11" s="10">
        <f t="shared" si="3"/>
        <v>20</v>
      </c>
      <c r="K11" s="18">
        <v>85</v>
      </c>
      <c r="L11" s="19">
        <v>2</v>
      </c>
      <c r="M11" s="11">
        <f t="shared" si="4"/>
        <v>5</v>
      </c>
      <c r="N11" s="10">
        <f t="shared" si="5"/>
        <v>14</v>
      </c>
      <c r="O11" s="12">
        <f t="shared" si="6"/>
        <v>50</v>
      </c>
      <c r="P11" s="4">
        <f t="shared" si="7"/>
        <v>2</v>
      </c>
    </row>
    <row r="12" spans="1:16" ht="15.75" x14ac:dyDescent="0.25">
      <c r="A12" s="2">
        <v>8</v>
      </c>
      <c r="B12" s="10" t="s">
        <v>19</v>
      </c>
      <c r="C12" s="18">
        <v>95</v>
      </c>
      <c r="D12" s="19">
        <v>6</v>
      </c>
      <c r="E12" s="11">
        <f t="shared" si="0"/>
        <v>3</v>
      </c>
      <c r="F12" s="10">
        <f t="shared" si="1"/>
        <v>16</v>
      </c>
      <c r="G12" s="18">
        <v>83</v>
      </c>
      <c r="H12" s="19">
        <v>3</v>
      </c>
      <c r="I12" s="11">
        <f t="shared" si="2"/>
        <v>9</v>
      </c>
      <c r="J12" s="10">
        <f t="shared" si="3"/>
        <v>10</v>
      </c>
      <c r="K12" s="18">
        <v>81</v>
      </c>
      <c r="L12" s="19">
        <v>2</v>
      </c>
      <c r="M12" s="11">
        <f t="shared" si="4"/>
        <v>7</v>
      </c>
      <c r="N12" s="10">
        <f t="shared" si="5"/>
        <v>12</v>
      </c>
      <c r="O12" s="12">
        <f t="shared" si="6"/>
        <v>38</v>
      </c>
      <c r="P12" s="4">
        <f t="shared" si="7"/>
        <v>6</v>
      </c>
    </row>
    <row r="13" spans="1:16" ht="15.75" x14ac:dyDescent="0.25">
      <c r="A13" s="2">
        <v>9</v>
      </c>
      <c r="B13" s="10" t="s">
        <v>22</v>
      </c>
      <c r="C13" s="18">
        <v>89</v>
      </c>
      <c r="D13" s="19">
        <v>2</v>
      </c>
      <c r="E13" s="11">
        <f t="shared" si="0"/>
        <v>11</v>
      </c>
      <c r="F13" s="10">
        <f t="shared" si="1"/>
        <v>8</v>
      </c>
      <c r="G13" s="18">
        <v>92</v>
      </c>
      <c r="H13" s="19">
        <v>3</v>
      </c>
      <c r="I13" s="11">
        <f t="shared" si="2"/>
        <v>5</v>
      </c>
      <c r="J13" s="10">
        <f t="shared" si="3"/>
        <v>14</v>
      </c>
      <c r="K13" s="18">
        <v>86</v>
      </c>
      <c r="L13" s="19">
        <v>2</v>
      </c>
      <c r="M13" s="11">
        <f t="shared" si="4"/>
        <v>3</v>
      </c>
      <c r="N13" s="10">
        <f t="shared" si="5"/>
        <v>16</v>
      </c>
      <c r="O13" s="12">
        <f t="shared" si="6"/>
        <v>38</v>
      </c>
      <c r="P13" s="4">
        <f t="shared" si="7"/>
        <v>6</v>
      </c>
    </row>
    <row r="14" spans="1:16" ht="15.75" x14ac:dyDescent="0.25">
      <c r="A14" s="2">
        <v>10</v>
      </c>
      <c r="B14" s="28" t="s">
        <v>21</v>
      </c>
      <c r="C14" s="18">
        <v>93</v>
      </c>
      <c r="D14" s="19">
        <v>4</v>
      </c>
      <c r="E14" s="11">
        <f t="shared" si="0"/>
        <v>6</v>
      </c>
      <c r="F14" s="10">
        <f t="shared" si="1"/>
        <v>13</v>
      </c>
      <c r="G14" s="18">
        <v>85</v>
      </c>
      <c r="H14" s="19">
        <v>3</v>
      </c>
      <c r="I14" s="11">
        <f t="shared" si="2"/>
        <v>8</v>
      </c>
      <c r="J14" s="10">
        <f t="shared" si="3"/>
        <v>11</v>
      </c>
      <c r="K14" s="18">
        <v>75</v>
      </c>
      <c r="L14" s="19">
        <v>1</v>
      </c>
      <c r="M14" s="11">
        <f t="shared" si="4"/>
        <v>8</v>
      </c>
      <c r="N14" s="10">
        <f t="shared" si="5"/>
        <v>11</v>
      </c>
      <c r="O14" s="12">
        <f t="shared" si="6"/>
        <v>35</v>
      </c>
      <c r="P14" s="4">
        <f t="shared" si="7"/>
        <v>9</v>
      </c>
    </row>
    <row r="15" spans="1:16" ht="15.75" x14ac:dyDescent="0.25">
      <c r="A15" s="2">
        <v>11</v>
      </c>
      <c r="B15" s="10" t="s">
        <v>23</v>
      </c>
      <c r="C15" s="18">
        <v>91</v>
      </c>
      <c r="D15" s="19">
        <v>2</v>
      </c>
      <c r="E15" s="11">
        <f t="shared" si="0"/>
        <v>9</v>
      </c>
      <c r="F15" s="10">
        <f t="shared" si="1"/>
        <v>10</v>
      </c>
      <c r="G15" s="18">
        <v>82</v>
      </c>
      <c r="H15" s="19">
        <v>1</v>
      </c>
      <c r="I15" s="11">
        <f t="shared" si="2"/>
        <v>11</v>
      </c>
      <c r="J15" s="10">
        <f t="shared" si="3"/>
        <v>8</v>
      </c>
      <c r="K15" s="18">
        <v>73</v>
      </c>
      <c r="L15" s="19">
        <v>1</v>
      </c>
      <c r="M15" s="11">
        <f t="shared" si="4"/>
        <v>10</v>
      </c>
      <c r="N15" s="10">
        <f t="shared" si="5"/>
        <v>9</v>
      </c>
      <c r="O15" s="12">
        <f t="shared" si="6"/>
        <v>27</v>
      </c>
      <c r="P15" s="4">
        <f t="shared" si="7"/>
        <v>11</v>
      </c>
    </row>
    <row r="16" spans="1:16" ht="15.75" x14ac:dyDescent="0.25">
      <c r="A16" s="2">
        <v>12</v>
      </c>
      <c r="B16" s="10"/>
      <c r="C16" s="18"/>
      <c r="D16" s="19"/>
      <c r="E16" s="11" t="str">
        <f t="shared" si="0"/>
        <v/>
      </c>
      <c r="F16" s="10" t="str">
        <f t="shared" si="1"/>
        <v/>
      </c>
      <c r="G16" s="18"/>
      <c r="H16" s="19"/>
      <c r="I16" s="11" t="str">
        <f t="shared" si="2"/>
        <v/>
      </c>
      <c r="J16" s="10" t="str">
        <f t="shared" si="3"/>
        <v/>
      </c>
      <c r="K16" s="18"/>
      <c r="L16" s="19"/>
      <c r="M16" s="11" t="str">
        <f t="shared" si="4"/>
        <v/>
      </c>
      <c r="N16" s="10" t="str">
        <f t="shared" si="5"/>
        <v/>
      </c>
      <c r="O16" s="12" t="str">
        <f t="shared" si="6"/>
        <v/>
      </c>
      <c r="P16" s="4" t="str">
        <f t="shared" si="7"/>
        <v/>
      </c>
    </row>
    <row r="17" spans="1:16" ht="15.75" x14ac:dyDescent="0.25">
      <c r="A17" s="2">
        <v>13</v>
      </c>
      <c r="B17" s="10"/>
      <c r="C17" s="18"/>
      <c r="D17" s="19"/>
      <c r="E17" s="11" t="str">
        <f t="shared" si="0"/>
        <v/>
      </c>
      <c r="F17" s="10" t="str">
        <f t="shared" si="1"/>
        <v/>
      </c>
      <c r="G17" s="18"/>
      <c r="H17" s="19"/>
      <c r="I17" s="11" t="str">
        <f t="shared" si="2"/>
        <v/>
      </c>
      <c r="J17" s="10" t="str">
        <f t="shared" si="3"/>
        <v/>
      </c>
      <c r="K17" s="18"/>
      <c r="L17" s="19"/>
      <c r="M17" s="11" t="str">
        <f t="shared" si="4"/>
        <v/>
      </c>
      <c r="N17" s="10" t="str">
        <f t="shared" si="5"/>
        <v/>
      </c>
      <c r="O17" s="12" t="str">
        <f t="shared" si="6"/>
        <v/>
      </c>
      <c r="P17" s="4" t="str">
        <f t="shared" si="7"/>
        <v/>
      </c>
    </row>
    <row r="18" spans="1:16" ht="15.75" x14ac:dyDescent="0.25">
      <c r="A18" s="2">
        <v>14</v>
      </c>
      <c r="B18" s="10"/>
      <c r="C18" s="18"/>
      <c r="D18" s="19"/>
      <c r="E18" s="11" t="str">
        <f t="shared" si="0"/>
        <v/>
      </c>
      <c r="F18" s="10" t="str">
        <f t="shared" si="1"/>
        <v/>
      </c>
      <c r="G18" s="18"/>
      <c r="H18" s="19"/>
      <c r="I18" s="11" t="str">
        <f t="shared" si="2"/>
        <v/>
      </c>
      <c r="J18" s="10" t="str">
        <f t="shared" si="3"/>
        <v/>
      </c>
      <c r="K18" s="18"/>
      <c r="L18" s="19"/>
      <c r="M18" s="11" t="str">
        <f t="shared" si="4"/>
        <v/>
      </c>
      <c r="N18" s="10" t="str">
        <f t="shared" si="5"/>
        <v/>
      </c>
      <c r="O18" s="12" t="str">
        <f t="shared" si="6"/>
        <v/>
      </c>
      <c r="P18" s="4" t="str">
        <f t="shared" si="7"/>
        <v/>
      </c>
    </row>
    <row r="19" spans="1:16" ht="15.75" x14ac:dyDescent="0.25">
      <c r="A19" s="2">
        <v>15</v>
      </c>
      <c r="B19" s="10"/>
      <c r="C19" s="18"/>
      <c r="D19" s="19"/>
      <c r="E19" s="11" t="str">
        <f t="shared" si="0"/>
        <v/>
      </c>
      <c r="F19" s="10" t="str">
        <f t="shared" si="1"/>
        <v/>
      </c>
      <c r="G19" s="18"/>
      <c r="H19" s="19"/>
      <c r="I19" s="11" t="str">
        <f t="shared" si="2"/>
        <v/>
      </c>
      <c r="J19" s="10" t="str">
        <f t="shared" si="3"/>
        <v/>
      </c>
      <c r="K19" s="18"/>
      <c r="L19" s="19"/>
      <c r="M19" s="11" t="str">
        <f t="shared" si="4"/>
        <v/>
      </c>
      <c r="N19" s="10" t="str">
        <f t="shared" si="5"/>
        <v/>
      </c>
      <c r="O19" s="12" t="str">
        <f t="shared" si="6"/>
        <v/>
      </c>
      <c r="P19" s="4" t="str">
        <f t="shared" si="7"/>
        <v/>
      </c>
    </row>
    <row r="20" spans="1:16" ht="15.75" x14ac:dyDescent="0.25">
      <c r="A20" s="2">
        <v>16</v>
      </c>
      <c r="B20" s="10"/>
      <c r="C20" s="2"/>
      <c r="D20" s="11"/>
      <c r="E20" s="11" t="str">
        <f t="shared" si="0"/>
        <v/>
      </c>
      <c r="F20" s="10" t="str">
        <f t="shared" si="1"/>
        <v/>
      </c>
      <c r="G20" s="16"/>
      <c r="H20" s="11"/>
      <c r="I20" s="11" t="str">
        <f t="shared" si="2"/>
        <v/>
      </c>
      <c r="J20" s="10" t="str">
        <f t="shared" si="3"/>
        <v/>
      </c>
      <c r="K20" s="2"/>
      <c r="L20" s="11"/>
      <c r="M20" s="11" t="str">
        <f t="shared" si="4"/>
        <v/>
      </c>
      <c r="N20" s="10" t="str">
        <f t="shared" si="5"/>
        <v/>
      </c>
      <c r="O20" s="12" t="str">
        <f t="shared" si="6"/>
        <v/>
      </c>
      <c r="P20" s="4" t="str">
        <f t="shared" si="7"/>
        <v/>
      </c>
    </row>
    <row r="21" spans="1:16" ht="15.75" x14ac:dyDescent="0.25">
      <c r="A21" s="2">
        <v>17</v>
      </c>
      <c r="B21" s="10"/>
      <c r="C21" s="2"/>
      <c r="D21" s="11"/>
      <c r="E21" s="11" t="str">
        <f t="shared" si="0"/>
        <v/>
      </c>
      <c r="F21" s="10" t="str">
        <f t="shared" si="1"/>
        <v/>
      </c>
      <c r="G21" s="2"/>
      <c r="H21" s="11"/>
      <c r="I21" s="11" t="str">
        <f t="shared" si="2"/>
        <v/>
      </c>
      <c r="J21" s="10" t="str">
        <f t="shared" si="3"/>
        <v/>
      </c>
      <c r="K21" s="2"/>
      <c r="L21" s="11"/>
      <c r="M21" s="11" t="str">
        <f t="shared" si="4"/>
        <v/>
      </c>
      <c r="N21" s="10" t="str">
        <f t="shared" si="5"/>
        <v/>
      </c>
      <c r="O21" s="12" t="str">
        <f t="shared" si="6"/>
        <v/>
      </c>
      <c r="P21" s="4" t="str">
        <f t="shared" si="7"/>
        <v/>
      </c>
    </row>
    <row r="22" spans="1:16" ht="15.75" x14ac:dyDescent="0.25">
      <c r="A22" s="2">
        <v>18</v>
      </c>
      <c r="B22" s="10"/>
      <c r="C22" s="2"/>
      <c r="D22" s="11"/>
      <c r="E22" s="11" t="str">
        <f t="shared" si="0"/>
        <v/>
      </c>
      <c r="F22" s="10" t="str">
        <f t="shared" si="1"/>
        <v/>
      </c>
      <c r="G22" s="2"/>
      <c r="H22" s="11"/>
      <c r="I22" s="11" t="str">
        <f t="shared" si="2"/>
        <v/>
      </c>
      <c r="J22" s="10" t="str">
        <f t="shared" si="3"/>
        <v/>
      </c>
      <c r="K22" s="2"/>
      <c r="L22" s="11"/>
      <c r="M22" s="11" t="str">
        <f t="shared" si="4"/>
        <v/>
      </c>
      <c r="N22" s="10" t="str">
        <f t="shared" si="5"/>
        <v/>
      </c>
      <c r="O22" s="12" t="str">
        <f t="shared" si="6"/>
        <v/>
      </c>
      <c r="P22" s="4" t="str">
        <f t="shared" si="7"/>
        <v/>
      </c>
    </row>
    <row r="23" spans="1:16" ht="15.75" x14ac:dyDescent="0.25">
      <c r="A23" s="2">
        <v>19</v>
      </c>
      <c r="B23" s="10"/>
      <c r="C23" s="2"/>
      <c r="D23" s="11"/>
      <c r="E23" s="11" t="str">
        <f t="shared" si="0"/>
        <v/>
      </c>
      <c r="F23" s="10" t="str">
        <f t="shared" si="1"/>
        <v/>
      </c>
      <c r="G23" s="2"/>
      <c r="H23" s="11"/>
      <c r="I23" s="11" t="str">
        <f t="shared" si="2"/>
        <v/>
      </c>
      <c r="J23" s="10" t="str">
        <f t="shared" si="3"/>
        <v/>
      </c>
      <c r="K23" s="2"/>
      <c r="L23" s="11"/>
      <c r="M23" s="11" t="str">
        <f t="shared" si="4"/>
        <v/>
      </c>
      <c r="N23" s="10" t="str">
        <f t="shared" si="5"/>
        <v/>
      </c>
      <c r="O23" s="12" t="str">
        <f t="shared" si="6"/>
        <v/>
      </c>
      <c r="P23" s="4" t="str">
        <f t="shared" si="7"/>
        <v/>
      </c>
    </row>
    <row r="24" spans="1:16" ht="15.75" x14ac:dyDescent="0.25">
      <c r="A24" s="2">
        <v>20</v>
      </c>
      <c r="B24" s="10"/>
      <c r="C24" s="2"/>
      <c r="D24" s="11"/>
      <c r="E24" s="11" t="str">
        <f t="shared" si="0"/>
        <v/>
      </c>
      <c r="F24" s="10" t="str">
        <f t="shared" si="1"/>
        <v/>
      </c>
      <c r="G24" s="2"/>
      <c r="H24" s="11"/>
      <c r="I24" s="11" t="str">
        <f t="shared" si="2"/>
        <v/>
      </c>
      <c r="J24" s="10" t="str">
        <f t="shared" si="3"/>
        <v/>
      </c>
      <c r="K24" s="2"/>
      <c r="L24" s="11"/>
      <c r="M24" s="11" t="str">
        <f t="shared" si="4"/>
        <v/>
      </c>
      <c r="N24" s="10" t="str">
        <f t="shared" si="5"/>
        <v/>
      </c>
      <c r="O24" s="12" t="str">
        <f t="shared" si="6"/>
        <v/>
      </c>
      <c r="P24" s="4" t="str">
        <f t="shared" si="7"/>
        <v/>
      </c>
    </row>
    <row r="25" spans="1:16" ht="15.75" x14ac:dyDescent="0.25">
      <c r="A25" s="2">
        <v>21</v>
      </c>
      <c r="B25" s="10"/>
      <c r="C25" s="2"/>
      <c r="D25" s="11"/>
      <c r="E25" s="11" t="str">
        <f t="shared" si="0"/>
        <v/>
      </c>
      <c r="F25" s="10" t="str">
        <f t="shared" si="1"/>
        <v/>
      </c>
      <c r="G25" s="2"/>
      <c r="H25" s="11"/>
      <c r="I25" s="11" t="str">
        <f t="shared" si="2"/>
        <v/>
      </c>
      <c r="J25" s="10" t="str">
        <f t="shared" si="3"/>
        <v/>
      </c>
      <c r="K25" s="12"/>
      <c r="L25" s="11"/>
      <c r="M25" s="11" t="str">
        <f t="shared" si="4"/>
        <v/>
      </c>
      <c r="N25" s="10" t="str">
        <f t="shared" si="5"/>
        <v/>
      </c>
      <c r="O25" s="12" t="str">
        <f t="shared" si="6"/>
        <v/>
      </c>
      <c r="P25" s="4" t="str">
        <f t="shared" si="7"/>
        <v/>
      </c>
    </row>
    <row r="26" spans="1:16" ht="15.75" x14ac:dyDescent="0.25">
      <c r="A26" s="2">
        <v>22</v>
      </c>
      <c r="B26" s="10"/>
      <c r="C26" s="2"/>
      <c r="D26" s="11"/>
      <c r="E26" s="11" t="str">
        <f t="shared" si="0"/>
        <v/>
      </c>
      <c r="F26" s="10" t="str">
        <f t="shared" si="1"/>
        <v/>
      </c>
      <c r="G26" s="2"/>
      <c r="H26" s="11"/>
      <c r="I26" s="11" t="str">
        <f t="shared" si="2"/>
        <v/>
      </c>
      <c r="J26" s="10" t="str">
        <f t="shared" si="3"/>
        <v/>
      </c>
      <c r="K26" s="2"/>
      <c r="L26" s="11"/>
      <c r="M26" s="11" t="str">
        <f t="shared" si="4"/>
        <v/>
      </c>
      <c r="N26" s="10" t="str">
        <f t="shared" si="5"/>
        <v/>
      </c>
      <c r="O26" s="12" t="str">
        <f t="shared" si="6"/>
        <v/>
      </c>
      <c r="P26" s="4" t="str">
        <f t="shared" si="7"/>
        <v/>
      </c>
    </row>
    <row r="27" spans="1:16" ht="15.75" x14ac:dyDescent="0.25">
      <c r="A27" s="2">
        <v>23</v>
      </c>
      <c r="B27" s="10"/>
      <c r="C27" s="2"/>
      <c r="D27" s="11"/>
      <c r="E27" s="11" t="str">
        <f t="shared" si="0"/>
        <v/>
      </c>
      <c r="F27" s="10" t="str">
        <f t="shared" si="1"/>
        <v/>
      </c>
      <c r="G27" s="2"/>
      <c r="H27" s="11"/>
      <c r="I27" s="11" t="str">
        <f t="shared" si="2"/>
        <v/>
      </c>
      <c r="J27" s="10" t="str">
        <f t="shared" si="3"/>
        <v/>
      </c>
      <c r="K27" s="2"/>
      <c r="L27" s="11"/>
      <c r="M27" s="11" t="str">
        <f t="shared" si="4"/>
        <v/>
      </c>
      <c r="N27" s="10" t="str">
        <f t="shared" si="5"/>
        <v/>
      </c>
      <c r="O27" s="12" t="str">
        <f t="shared" si="6"/>
        <v/>
      </c>
      <c r="P27" s="4" t="str">
        <f t="shared" si="7"/>
        <v/>
      </c>
    </row>
    <row r="28" spans="1:16" ht="15.75" x14ac:dyDescent="0.25">
      <c r="A28" s="2">
        <v>24</v>
      </c>
      <c r="B28" s="10"/>
      <c r="C28" s="2"/>
      <c r="D28" s="11"/>
      <c r="E28" s="11" t="str">
        <f t="shared" si="0"/>
        <v/>
      </c>
      <c r="F28" s="10" t="str">
        <f t="shared" si="1"/>
        <v/>
      </c>
      <c r="G28" s="2"/>
      <c r="H28" s="11"/>
      <c r="I28" s="11" t="str">
        <f t="shared" si="2"/>
        <v/>
      </c>
      <c r="J28" s="10" t="str">
        <f t="shared" si="3"/>
        <v/>
      </c>
      <c r="K28" s="2"/>
      <c r="L28" s="11"/>
      <c r="M28" s="11" t="str">
        <f t="shared" si="4"/>
        <v/>
      </c>
      <c r="N28" s="10" t="str">
        <f t="shared" si="5"/>
        <v/>
      </c>
      <c r="O28" s="12" t="str">
        <f t="shared" si="6"/>
        <v/>
      </c>
      <c r="P28" s="4" t="str">
        <f t="shared" si="7"/>
        <v/>
      </c>
    </row>
    <row r="29" spans="1:16" ht="15.75" x14ac:dyDescent="0.25">
      <c r="A29" s="2">
        <v>25</v>
      </c>
      <c r="B29" s="10"/>
      <c r="C29" s="2"/>
      <c r="D29" s="11"/>
      <c r="E29" s="11" t="str">
        <f t="shared" si="0"/>
        <v/>
      </c>
      <c r="F29" s="10" t="str">
        <f t="shared" si="1"/>
        <v/>
      </c>
      <c r="G29" s="2"/>
      <c r="H29" s="11"/>
      <c r="I29" s="11" t="str">
        <f t="shared" si="2"/>
        <v/>
      </c>
      <c r="J29" s="10" t="str">
        <f t="shared" si="3"/>
        <v/>
      </c>
      <c r="K29" s="2"/>
      <c r="L29" s="11"/>
      <c r="M29" s="11" t="str">
        <f t="shared" si="4"/>
        <v/>
      </c>
      <c r="N29" s="10" t="str">
        <f t="shared" si="5"/>
        <v/>
      </c>
      <c r="O29" s="12" t="str">
        <f t="shared" si="6"/>
        <v/>
      </c>
      <c r="P29" s="4" t="str">
        <f t="shared" si="7"/>
        <v/>
      </c>
    </row>
    <row r="30" spans="1:16" ht="15.75" x14ac:dyDescent="0.25">
      <c r="A30" s="2">
        <v>26</v>
      </c>
      <c r="B30" s="10"/>
      <c r="C30" s="2"/>
      <c r="D30" s="11"/>
      <c r="E30" s="11" t="str">
        <f t="shared" si="0"/>
        <v/>
      </c>
      <c r="F30" s="10" t="str">
        <f t="shared" si="1"/>
        <v/>
      </c>
      <c r="G30" s="2"/>
      <c r="H30" s="11"/>
      <c r="I30" s="11" t="str">
        <f t="shared" si="2"/>
        <v/>
      </c>
      <c r="J30" s="10" t="str">
        <f t="shared" si="3"/>
        <v/>
      </c>
      <c r="K30" s="2"/>
      <c r="L30" s="11"/>
      <c r="M30" s="11" t="str">
        <f t="shared" si="4"/>
        <v/>
      </c>
      <c r="N30" s="10" t="str">
        <f t="shared" si="5"/>
        <v/>
      </c>
      <c r="O30" s="12" t="str">
        <f t="shared" si="6"/>
        <v/>
      </c>
      <c r="P30" s="4" t="str">
        <f t="shared" si="7"/>
        <v/>
      </c>
    </row>
    <row r="31" spans="1:16" ht="15.75" x14ac:dyDescent="0.25">
      <c r="A31" s="2">
        <v>27</v>
      </c>
      <c r="B31" s="10"/>
      <c r="C31" s="2"/>
      <c r="D31" s="11"/>
      <c r="E31" s="11" t="str">
        <f t="shared" si="0"/>
        <v/>
      </c>
      <c r="F31" s="10" t="str">
        <f t="shared" si="1"/>
        <v/>
      </c>
      <c r="G31" s="2"/>
      <c r="H31" s="11"/>
      <c r="I31" s="11" t="str">
        <f t="shared" si="2"/>
        <v/>
      </c>
      <c r="J31" s="10" t="str">
        <f t="shared" si="3"/>
        <v/>
      </c>
      <c r="K31" s="2"/>
      <c r="L31" s="11"/>
      <c r="M31" s="11" t="str">
        <f t="shared" si="4"/>
        <v/>
      </c>
      <c r="N31" s="10" t="str">
        <f t="shared" si="5"/>
        <v/>
      </c>
      <c r="O31" s="12" t="str">
        <f t="shared" si="6"/>
        <v/>
      </c>
      <c r="P31" s="4" t="str">
        <f t="shared" si="7"/>
        <v/>
      </c>
    </row>
    <row r="32" spans="1:16" ht="15.75" x14ac:dyDescent="0.25">
      <c r="A32" s="2">
        <v>28</v>
      </c>
      <c r="B32" s="10"/>
      <c r="C32" s="2"/>
      <c r="D32" s="11"/>
      <c r="E32" s="11" t="str">
        <f t="shared" si="0"/>
        <v/>
      </c>
      <c r="F32" s="10" t="str">
        <f t="shared" si="1"/>
        <v/>
      </c>
      <c r="G32" s="2"/>
      <c r="H32" s="11"/>
      <c r="I32" s="11" t="str">
        <f t="shared" si="2"/>
        <v/>
      </c>
      <c r="J32" s="10" t="str">
        <f t="shared" si="3"/>
        <v/>
      </c>
      <c r="K32" s="2"/>
      <c r="L32" s="11"/>
      <c r="M32" s="11" t="str">
        <f t="shared" si="4"/>
        <v/>
      </c>
      <c r="N32" s="10" t="str">
        <f t="shared" si="5"/>
        <v/>
      </c>
      <c r="O32" s="12" t="str">
        <f t="shared" si="6"/>
        <v/>
      </c>
      <c r="P32" s="4" t="str">
        <f t="shared" si="7"/>
        <v/>
      </c>
    </row>
    <row r="33" spans="1:16" ht="15.75" x14ac:dyDescent="0.25">
      <c r="A33" s="2">
        <v>29</v>
      </c>
      <c r="B33" s="10"/>
      <c r="C33" s="2"/>
      <c r="D33" s="11"/>
      <c r="E33" s="11" t="str">
        <f t="shared" si="0"/>
        <v/>
      </c>
      <c r="F33" s="10" t="str">
        <f t="shared" si="1"/>
        <v/>
      </c>
      <c r="G33" s="2"/>
      <c r="H33" s="11"/>
      <c r="I33" s="11" t="str">
        <f t="shared" si="2"/>
        <v/>
      </c>
      <c r="J33" s="10" t="str">
        <f t="shared" si="3"/>
        <v/>
      </c>
      <c r="K33" s="2"/>
      <c r="L33" s="11"/>
      <c r="M33" s="11" t="str">
        <f t="shared" si="4"/>
        <v/>
      </c>
      <c r="N33" s="10" t="str">
        <f t="shared" si="5"/>
        <v/>
      </c>
      <c r="O33" s="12" t="str">
        <f t="shared" si="6"/>
        <v/>
      </c>
      <c r="P33" s="4" t="str">
        <f t="shared" si="7"/>
        <v/>
      </c>
    </row>
    <row r="34" spans="1:16" ht="15.75" x14ac:dyDescent="0.25">
      <c r="A34" s="3">
        <v>30</v>
      </c>
      <c r="B34" s="13"/>
      <c r="C34" s="3"/>
      <c r="D34" s="14"/>
      <c r="E34" s="11" t="str">
        <f t="shared" si="0"/>
        <v/>
      </c>
      <c r="F34" s="10" t="str">
        <f t="shared" si="1"/>
        <v/>
      </c>
      <c r="G34" s="3"/>
      <c r="H34" s="14"/>
      <c r="I34" s="11" t="str">
        <f t="shared" si="2"/>
        <v/>
      </c>
      <c r="J34" s="10" t="str">
        <f t="shared" si="3"/>
        <v/>
      </c>
      <c r="K34" s="3"/>
      <c r="L34" s="14"/>
      <c r="M34" s="11" t="str">
        <f t="shared" si="4"/>
        <v/>
      </c>
      <c r="N34" s="13" t="str">
        <f t="shared" si="5"/>
        <v/>
      </c>
      <c r="O34" s="12" t="str">
        <f t="shared" si="6"/>
        <v/>
      </c>
      <c r="P34" s="4" t="str">
        <f t="shared" si="7"/>
        <v/>
      </c>
    </row>
  </sheetData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3</vt:i4>
      </vt:variant>
    </vt:vector>
  </HeadingPairs>
  <TitlesOfParts>
    <vt:vector size="12" baseType="lpstr">
      <vt:lpstr>Vīrieši šautene</vt:lpstr>
      <vt:lpstr>Sievietes šautene</vt:lpstr>
      <vt:lpstr>Pistole</vt:lpstr>
      <vt:lpstr>Sheet1</vt:lpstr>
      <vt:lpstr>Vārdi</vt:lpstr>
      <vt:lpstr>Šautene V. Kopā</vt:lpstr>
      <vt:lpstr>Šautene S. Kopā</vt:lpstr>
      <vt:lpstr>Pistole kopā</vt:lpstr>
      <vt:lpstr>šautene kopā</vt:lpstr>
      <vt:lpstr>Pistole!Print_Area</vt:lpstr>
      <vt:lpstr>'Sievietes šautene'!Print_Area</vt:lpstr>
      <vt:lpstr>'Vīrieši šautene'!Print_Area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2024-10-01T07:22:14Z</dcterms:modified>
</cp:coreProperties>
</file>